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ếnVyLife\Ke_Toan_Ngan_Hang\Documents\FILE MAU DOI SOAT CHI PHI\Tháng 10\"/>
    </mc:Choice>
  </mc:AlternateContent>
  <xr:revisionPtr revIDLastSave="0" documentId="13_ncr:1_{135498C4-7D95-4B16-AD25-BB48E4E74CF1}" xr6:coauthVersionLast="47" xr6:coauthVersionMax="47" xr10:uidLastSave="{00000000-0000-0000-0000-000000000000}"/>
  <bookViews>
    <workbookView xWindow="-28910" yWindow="1630" windowWidth="29020" windowHeight="15820" xr2:uid="{00000000-000D-0000-FFFF-FFFF00000000}"/>
  </bookViews>
  <sheets>
    <sheet name="SUMMARY" sheetId="2" r:id="rId1"/>
    <sheet name="PHÍ RÚT TIỀN" sheetId="5" r:id="rId2"/>
    <sheet name="SHOPEE_PIVOT" sheetId="6" r:id="rId3"/>
    <sheet name="MOMO " sheetId="23" r:id="rId4"/>
    <sheet name="ZALO-PAY" sheetId="16" r:id="rId5"/>
    <sheet name="ZALO_PIVOT" sheetId="17" r:id="rId6"/>
    <sheet name="VN-PAY" sheetId="18" r:id="rId7"/>
    <sheet name="VNPAY_PIVOT" sheetId="19" r:id="rId8"/>
    <sheet name="GRAB" sheetId="11" r:id="rId9"/>
    <sheet name="GRAB_PIVOT" sheetId="12" r:id="rId10"/>
    <sheet name="BE" sheetId="13" r:id="rId11"/>
    <sheet name="BE_DUONG" sheetId="14" r:id="rId12"/>
    <sheet name="BE_CA" sheetId="15" r:id="rId13"/>
    <sheet name="VILL" sheetId="20" r:id="rId14"/>
    <sheet name="RYO" sheetId="21" r:id="rId15"/>
    <sheet name="XANHSM" sheetId="25" r:id="rId16"/>
    <sheet name="XANH_PIVOT" sheetId="26" r:id="rId17"/>
    <sheet name="MACUAHANG" sheetId="24" r:id="rId18"/>
  </sheets>
  <externalReferences>
    <externalReference r:id="rId19"/>
  </externalReferences>
  <definedNames>
    <definedName name="_xlnm._FilterDatabase" localSheetId="9" hidden="1">GRAB_PIVOT!$C$1:$C$64</definedName>
  </definedNames>
  <calcPr calcId="191029"/>
  <pivotCaches>
    <pivotCache cacheId="0" r:id="rId20"/>
    <pivotCache cacheId="1" r:id="rId21"/>
    <pivotCache cacheId="2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R6" i="2" l="1"/>
  <c r="IR7" i="2"/>
  <c r="IR8" i="2"/>
  <c r="IR9" i="2"/>
  <c r="IR10" i="2"/>
  <c r="IR11" i="2"/>
  <c r="IR12" i="2"/>
  <c r="IR13" i="2"/>
  <c r="IR14" i="2"/>
  <c r="IR15" i="2"/>
  <c r="IR16" i="2"/>
  <c r="IR17" i="2"/>
  <c r="IR18" i="2"/>
  <c r="IR19" i="2"/>
  <c r="IR20" i="2"/>
  <c r="IR21" i="2"/>
  <c r="IR22" i="2"/>
  <c r="IR23" i="2"/>
  <c r="IR24" i="2"/>
  <c r="IR25" i="2"/>
  <c r="IR26" i="2"/>
  <c r="IR27" i="2"/>
  <c r="IR28" i="2"/>
  <c r="IR29" i="2"/>
  <c r="IR30" i="2"/>
  <c r="IR31" i="2"/>
  <c r="IR32" i="2"/>
  <c r="IR33" i="2"/>
  <c r="IR34" i="2"/>
  <c r="IR35" i="2"/>
  <c r="IR36" i="2"/>
  <c r="IR37" i="2"/>
  <c r="IR38" i="2"/>
  <c r="IR39" i="2"/>
  <c r="IR40" i="2"/>
  <c r="IR41" i="2"/>
  <c r="IR42" i="2"/>
  <c r="IR43" i="2"/>
  <c r="IR44" i="2"/>
  <c r="IR45" i="2"/>
  <c r="IR46" i="2"/>
  <c r="IR47" i="2"/>
  <c r="IR48" i="2"/>
  <c r="IR49" i="2"/>
  <c r="IR50" i="2"/>
  <c r="IR51" i="2"/>
  <c r="IR52" i="2"/>
  <c r="IR53" i="2"/>
  <c r="IR54" i="2"/>
  <c r="IR55" i="2"/>
  <c r="IR56" i="2"/>
  <c r="IR57" i="2"/>
  <c r="IR58" i="2"/>
  <c r="IR59" i="2"/>
  <c r="IR60" i="2"/>
  <c r="IR61" i="2"/>
  <c r="IR62" i="2"/>
  <c r="IR63" i="2"/>
  <c r="IR64" i="2"/>
  <c r="IR65" i="2"/>
  <c r="IR66" i="2"/>
  <c r="IR67" i="2"/>
  <c r="IR68" i="2"/>
  <c r="IR69" i="2"/>
  <c r="IR70" i="2"/>
  <c r="IR71" i="2"/>
  <c r="IR72" i="2"/>
  <c r="IR73" i="2"/>
  <c r="IR74" i="2"/>
  <c r="IR75" i="2"/>
  <c r="IR76" i="2"/>
  <c r="IR77" i="2"/>
  <c r="IR78" i="2"/>
  <c r="IR79" i="2"/>
  <c r="IR80" i="2"/>
  <c r="IR81" i="2"/>
  <c r="IR82" i="2"/>
  <c r="IR83" i="2"/>
  <c r="IR84" i="2"/>
  <c r="IR85" i="2"/>
  <c r="IR86" i="2"/>
  <c r="IR87" i="2"/>
  <c r="IR88" i="2"/>
  <c r="IR89" i="2"/>
  <c r="IR90" i="2"/>
  <c r="IR91" i="2"/>
  <c r="IR92" i="2"/>
  <c r="IR93" i="2"/>
  <c r="IR94" i="2"/>
  <c r="IR95" i="2"/>
  <c r="IR96" i="2"/>
  <c r="IR97" i="2"/>
  <c r="IR98" i="2"/>
  <c r="IR99" i="2"/>
  <c r="IR100" i="2"/>
  <c r="IR101" i="2"/>
  <c r="IR102" i="2"/>
  <c r="IR103" i="2"/>
  <c r="IR104" i="2"/>
  <c r="IR105" i="2"/>
  <c r="IR106" i="2"/>
  <c r="IR107" i="2"/>
  <c r="IR108" i="2"/>
  <c r="IR109" i="2"/>
  <c r="IR110" i="2"/>
  <c r="IR111" i="2"/>
  <c r="IR112" i="2"/>
  <c r="IR113" i="2"/>
  <c r="IR114" i="2"/>
  <c r="IR115" i="2"/>
  <c r="IR116" i="2"/>
  <c r="IR117" i="2"/>
  <c r="IR118" i="2"/>
  <c r="IR119" i="2"/>
  <c r="IR120" i="2"/>
  <c r="IR121" i="2"/>
  <c r="IR122" i="2"/>
  <c r="IR123" i="2"/>
  <c r="IR124" i="2"/>
  <c r="IR125" i="2"/>
  <c r="IR126" i="2"/>
  <c r="IR127" i="2"/>
  <c r="IR128" i="2"/>
  <c r="IR129" i="2"/>
  <c r="IR130" i="2"/>
  <c r="IR131" i="2"/>
  <c r="IR132" i="2"/>
  <c r="IR133" i="2"/>
  <c r="IR134" i="2"/>
  <c r="IR135" i="2"/>
  <c r="IR136" i="2"/>
  <c r="IR137" i="2"/>
  <c r="IR138" i="2"/>
  <c r="IR139" i="2"/>
  <c r="IR140" i="2"/>
  <c r="IR141" i="2"/>
  <c r="IR142" i="2"/>
  <c r="IR143" i="2"/>
  <c r="IR144" i="2"/>
  <c r="IR145" i="2"/>
  <c r="IR146" i="2"/>
  <c r="IR147" i="2"/>
  <c r="IR148" i="2"/>
  <c r="IR149" i="2"/>
  <c r="IR150" i="2"/>
  <c r="IR151" i="2"/>
  <c r="IR152" i="2"/>
  <c r="IR153" i="2"/>
  <c r="IR154" i="2"/>
  <c r="IR155" i="2"/>
  <c r="IR156" i="2"/>
  <c r="IR157" i="2"/>
  <c r="IR158" i="2"/>
  <c r="IR159" i="2"/>
  <c r="IR160" i="2"/>
  <c r="IR161" i="2"/>
  <c r="IR162" i="2"/>
  <c r="IR163" i="2"/>
  <c r="IR164" i="2"/>
  <c r="IR165" i="2"/>
  <c r="IR166" i="2"/>
  <c r="IR167" i="2"/>
  <c r="IR168" i="2"/>
  <c r="IR169" i="2"/>
  <c r="IR170" i="2"/>
  <c r="IR171" i="2"/>
  <c r="IR172" i="2"/>
  <c r="IR173" i="2"/>
  <c r="IR174" i="2"/>
  <c r="IR175" i="2"/>
  <c r="IR176" i="2"/>
  <c r="IR177" i="2"/>
  <c r="IR178" i="2"/>
  <c r="IR179" i="2"/>
  <c r="IR180" i="2"/>
  <c r="IR181" i="2"/>
  <c r="IR182" i="2"/>
  <c r="IR183" i="2"/>
  <c r="IR184" i="2"/>
  <c r="IR185" i="2"/>
  <c r="IR186" i="2"/>
  <c r="IR187" i="2"/>
  <c r="IR188" i="2"/>
  <c r="IR189" i="2"/>
  <c r="IR190" i="2"/>
  <c r="IR191" i="2"/>
  <c r="IR192" i="2"/>
  <c r="IR193" i="2"/>
  <c r="IR194" i="2"/>
  <c r="IR195" i="2"/>
  <c r="IR196" i="2"/>
  <c r="IR197" i="2"/>
  <c r="IR198" i="2"/>
  <c r="IR199" i="2"/>
  <c r="IR200" i="2"/>
  <c r="IR5" i="2"/>
  <c r="FC6" i="2"/>
  <c r="FC7" i="2"/>
  <c r="FC8" i="2"/>
  <c r="FC9" i="2"/>
  <c r="FC10" i="2"/>
  <c r="FC11" i="2"/>
  <c r="FC12" i="2"/>
  <c r="FC13" i="2"/>
  <c r="FC14" i="2"/>
  <c r="FC15" i="2"/>
  <c r="FC16" i="2"/>
  <c r="FC17" i="2"/>
  <c r="FC18" i="2"/>
  <c r="FC19" i="2"/>
  <c r="FC20" i="2"/>
  <c r="FC21" i="2"/>
  <c r="FC22" i="2"/>
  <c r="FC23" i="2"/>
  <c r="FC24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50" i="2"/>
  <c r="FC51" i="2"/>
  <c r="FC52" i="2"/>
  <c r="FC53" i="2"/>
  <c r="FC54" i="2"/>
  <c r="FC55" i="2"/>
  <c r="FC56" i="2"/>
  <c r="FC57" i="2"/>
  <c r="FC58" i="2"/>
  <c r="FC59" i="2"/>
  <c r="FC60" i="2"/>
  <c r="FC61" i="2"/>
  <c r="FC62" i="2"/>
  <c r="FC63" i="2"/>
  <c r="FC64" i="2"/>
  <c r="FC65" i="2"/>
  <c r="FC66" i="2"/>
  <c r="FC67" i="2"/>
  <c r="FC68" i="2"/>
  <c r="FC69" i="2"/>
  <c r="FC70" i="2"/>
  <c r="FC71" i="2"/>
  <c r="FC72" i="2"/>
  <c r="FC73" i="2"/>
  <c r="FC74" i="2"/>
  <c r="FC75" i="2"/>
  <c r="FC76" i="2"/>
  <c r="FC77" i="2"/>
  <c r="FC78" i="2"/>
  <c r="FC79" i="2"/>
  <c r="FC80" i="2"/>
  <c r="FC81" i="2"/>
  <c r="FC82" i="2"/>
  <c r="FC83" i="2"/>
  <c r="FC84" i="2"/>
  <c r="FC85" i="2"/>
  <c r="FC86" i="2"/>
  <c r="FC87" i="2"/>
  <c r="FC88" i="2"/>
  <c r="FC89" i="2"/>
  <c r="FC90" i="2"/>
  <c r="FC91" i="2"/>
  <c r="FC92" i="2"/>
  <c r="FC93" i="2"/>
  <c r="FC94" i="2"/>
  <c r="FC95" i="2"/>
  <c r="FC96" i="2"/>
  <c r="FC97" i="2"/>
  <c r="FC98" i="2"/>
  <c r="FC99" i="2"/>
  <c r="FC100" i="2"/>
  <c r="FC101" i="2"/>
  <c r="FC102" i="2"/>
  <c r="FC103" i="2"/>
  <c r="FC104" i="2"/>
  <c r="FC105" i="2"/>
  <c r="FC106" i="2"/>
  <c r="FC107" i="2"/>
  <c r="FC108" i="2"/>
  <c r="FC109" i="2"/>
  <c r="FC110" i="2"/>
  <c r="FC111" i="2"/>
  <c r="FC112" i="2"/>
  <c r="FC113" i="2"/>
  <c r="FC114" i="2"/>
  <c r="FC115" i="2"/>
  <c r="FC116" i="2"/>
  <c r="FC117" i="2"/>
  <c r="FC118" i="2"/>
  <c r="FC119" i="2"/>
  <c r="FC120" i="2"/>
  <c r="FC121" i="2"/>
  <c r="FC122" i="2"/>
  <c r="FC123" i="2"/>
  <c r="FC124" i="2"/>
  <c r="FC125" i="2"/>
  <c r="FC126" i="2"/>
  <c r="FC127" i="2"/>
  <c r="FC128" i="2"/>
  <c r="FC129" i="2"/>
  <c r="FC130" i="2"/>
  <c r="FC131" i="2"/>
  <c r="FC132" i="2"/>
  <c r="FC133" i="2"/>
  <c r="FC134" i="2"/>
  <c r="FC135" i="2"/>
  <c r="FC136" i="2"/>
  <c r="FC137" i="2"/>
  <c r="FC138" i="2"/>
  <c r="FC139" i="2"/>
  <c r="FC140" i="2"/>
  <c r="FC141" i="2"/>
  <c r="FC142" i="2"/>
  <c r="FC143" i="2"/>
  <c r="FC144" i="2"/>
  <c r="FC145" i="2"/>
  <c r="FC146" i="2"/>
  <c r="FC147" i="2"/>
  <c r="FC148" i="2"/>
  <c r="FC149" i="2"/>
  <c r="FC150" i="2"/>
  <c r="FC151" i="2"/>
  <c r="FC152" i="2"/>
  <c r="FC153" i="2"/>
  <c r="FC154" i="2"/>
  <c r="FC155" i="2"/>
  <c r="FC156" i="2"/>
  <c r="FC157" i="2"/>
  <c r="FC158" i="2"/>
  <c r="FC159" i="2"/>
  <c r="FC160" i="2"/>
  <c r="FC161" i="2"/>
  <c r="FC162" i="2"/>
  <c r="FC163" i="2"/>
  <c r="FC164" i="2"/>
  <c r="FC165" i="2"/>
  <c r="FC166" i="2"/>
  <c r="FC167" i="2"/>
  <c r="FC168" i="2"/>
  <c r="FC169" i="2"/>
  <c r="FC170" i="2"/>
  <c r="FC171" i="2"/>
  <c r="FC172" i="2"/>
  <c r="FC173" i="2"/>
  <c r="FC174" i="2"/>
  <c r="FC175" i="2"/>
  <c r="FC176" i="2"/>
  <c r="FC177" i="2"/>
  <c r="FC178" i="2"/>
  <c r="FC179" i="2"/>
  <c r="FC180" i="2"/>
  <c r="FC181" i="2"/>
  <c r="FC182" i="2"/>
  <c r="FC183" i="2"/>
  <c r="FC184" i="2"/>
  <c r="FC185" i="2"/>
  <c r="FC186" i="2"/>
  <c r="FC187" i="2"/>
  <c r="FC188" i="2"/>
  <c r="FC189" i="2"/>
  <c r="FC190" i="2"/>
  <c r="FC191" i="2"/>
  <c r="FC192" i="2"/>
  <c r="FC193" i="2"/>
  <c r="FC194" i="2"/>
  <c r="FC195" i="2"/>
  <c r="FC196" i="2"/>
  <c r="FC197" i="2"/>
  <c r="FC198" i="2"/>
  <c r="FC199" i="2"/>
  <c r="FC200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X69" i="2"/>
  <c r="DX70" i="2"/>
  <c r="DX71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6" i="2"/>
  <c r="DX97" i="2"/>
  <c r="DX98" i="2"/>
  <c r="DX99" i="2"/>
  <c r="DX100" i="2"/>
  <c r="DX101" i="2"/>
  <c r="DX102" i="2"/>
  <c r="DX103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16" i="2"/>
  <c r="DX117" i="2"/>
  <c r="DX118" i="2"/>
  <c r="DX119" i="2"/>
  <c r="DX120" i="2"/>
  <c r="DX121" i="2"/>
  <c r="DX122" i="2"/>
  <c r="DX123" i="2"/>
  <c r="DX124" i="2"/>
  <c r="DX125" i="2"/>
  <c r="DX126" i="2"/>
  <c r="DX127" i="2"/>
  <c r="DX128" i="2"/>
  <c r="DX129" i="2"/>
  <c r="DX130" i="2"/>
  <c r="DX131" i="2"/>
  <c r="DX132" i="2"/>
  <c r="DX133" i="2"/>
  <c r="DX134" i="2"/>
  <c r="DX135" i="2"/>
  <c r="DX136" i="2"/>
  <c r="DX137" i="2"/>
  <c r="DX138" i="2"/>
  <c r="DX139" i="2"/>
  <c r="DX140" i="2"/>
  <c r="DX141" i="2"/>
  <c r="DX142" i="2"/>
  <c r="DX143" i="2"/>
  <c r="DX144" i="2"/>
  <c r="DX145" i="2"/>
  <c r="DX146" i="2"/>
  <c r="DX147" i="2"/>
  <c r="DX148" i="2"/>
  <c r="DX149" i="2"/>
  <c r="DX150" i="2"/>
  <c r="DX151" i="2"/>
  <c r="DX152" i="2"/>
  <c r="DX153" i="2"/>
  <c r="DX154" i="2"/>
  <c r="DX155" i="2"/>
  <c r="DX156" i="2"/>
  <c r="DX157" i="2"/>
  <c r="DX158" i="2"/>
  <c r="DX159" i="2"/>
  <c r="DX160" i="2"/>
  <c r="DX161" i="2"/>
  <c r="DX162" i="2"/>
  <c r="DX163" i="2"/>
  <c r="DX164" i="2"/>
  <c r="DX165" i="2"/>
  <c r="DX166" i="2"/>
  <c r="DX167" i="2"/>
  <c r="DX168" i="2"/>
  <c r="DX169" i="2"/>
  <c r="DX170" i="2"/>
  <c r="DX171" i="2"/>
  <c r="DX172" i="2"/>
  <c r="DX173" i="2"/>
  <c r="DX174" i="2"/>
  <c r="DX175" i="2"/>
  <c r="DX176" i="2"/>
  <c r="DX177" i="2"/>
  <c r="DX178" i="2"/>
  <c r="DX179" i="2"/>
  <c r="DX180" i="2"/>
  <c r="DX181" i="2"/>
  <c r="DX182" i="2"/>
  <c r="DX183" i="2"/>
  <c r="DX184" i="2"/>
  <c r="DX185" i="2"/>
  <c r="DX186" i="2"/>
  <c r="DX187" i="2"/>
  <c r="DX188" i="2"/>
  <c r="DX189" i="2"/>
  <c r="DX190" i="2"/>
  <c r="DX191" i="2"/>
  <c r="DX192" i="2"/>
  <c r="DX193" i="2"/>
  <c r="DX194" i="2"/>
  <c r="DX195" i="2"/>
  <c r="DX196" i="2"/>
  <c r="DX197" i="2"/>
  <c r="DX198" i="2"/>
  <c r="DX199" i="2"/>
  <c r="DX200" i="2"/>
  <c r="FC5" i="2"/>
  <c r="CS12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D68" i="19"/>
  <c r="D68" i="18" s="1"/>
  <c r="K6" i="2" l="1"/>
  <c r="K7" i="2"/>
  <c r="K8" i="2"/>
  <c r="K9" i="2"/>
  <c r="K10" i="2"/>
  <c r="K1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5" i="2"/>
  <c r="X54" i="2" l="1"/>
  <c r="CS54" i="2"/>
  <c r="X46" i="2"/>
  <c r="CS46" i="2"/>
  <c r="X38" i="2"/>
  <c r="CS38" i="2"/>
  <c r="X30" i="2"/>
  <c r="CS30" i="2"/>
  <c r="X22" i="2"/>
  <c r="CS22" i="2"/>
  <c r="X14" i="2"/>
  <c r="CS14" i="2"/>
  <c r="X53" i="2"/>
  <c r="CS53" i="2"/>
  <c r="X45" i="2"/>
  <c r="CS45" i="2"/>
  <c r="X37" i="2"/>
  <c r="CS37" i="2"/>
  <c r="X29" i="2"/>
  <c r="CS29" i="2"/>
  <c r="X21" i="2"/>
  <c r="CS21" i="2"/>
  <c r="X13" i="2"/>
  <c r="CS13" i="2"/>
  <c r="X63" i="2"/>
  <c r="CS63" i="2"/>
  <c r="X5" i="2"/>
  <c r="CS5" i="2"/>
  <c r="X61" i="2"/>
  <c r="CS61" i="2"/>
  <c r="X68" i="2"/>
  <c r="CS68" i="2"/>
  <c r="X60" i="2"/>
  <c r="CS60" i="2"/>
  <c r="X52" i="2"/>
  <c r="CS52" i="2"/>
  <c r="X44" i="2"/>
  <c r="CS44" i="2"/>
  <c r="X36" i="2"/>
  <c r="CS36" i="2"/>
  <c r="X28" i="2"/>
  <c r="CS28" i="2"/>
  <c r="X20" i="2"/>
  <c r="CS20" i="2"/>
  <c r="X11" i="2"/>
  <c r="CS11" i="2"/>
  <c r="X62" i="2"/>
  <c r="CS62" i="2"/>
  <c r="X67" i="2"/>
  <c r="CS67" i="2"/>
  <c r="X59" i="2"/>
  <c r="CS59" i="2"/>
  <c r="X51" i="2"/>
  <c r="CS51" i="2"/>
  <c r="X43" i="2"/>
  <c r="CS43" i="2"/>
  <c r="X35" i="2"/>
  <c r="CS35" i="2"/>
  <c r="X27" i="2"/>
  <c r="CS27" i="2"/>
  <c r="X19" i="2"/>
  <c r="CS19" i="2"/>
  <c r="X10" i="2"/>
  <c r="CS10" i="2"/>
  <c r="X50" i="2"/>
  <c r="CS50" i="2"/>
  <c r="X42" i="2"/>
  <c r="CS42" i="2"/>
  <c r="X34" i="2"/>
  <c r="CS34" i="2"/>
  <c r="X26" i="2"/>
  <c r="CS26" i="2"/>
  <c r="X18" i="2"/>
  <c r="CS18" i="2"/>
  <c r="X9" i="2"/>
  <c r="CS9" i="2"/>
  <c r="X65" i="2"/>
  <c r="CS65" i="2"/>
  <c r="X57" i="2"/>
  <c r="CS57" i="2"/>
  <c r="X49" i="2"/>
  <c r="CS49" i="2"/>
  <c r="X41" i="2"/>
  <c r="CS41" i="2"/>
  <c r="X33" i="2"/>
  <c r="CS33" i="2"/>
  <c r="X25" i="2"/>
  <c r="CS25" i="2"/>
  <c r="X17" i="2"/>
  <c r="CS17" i="2"/>
  <c r="X8" i="2"/>
  <c r="CS8" i="2"/>
  <c r="X66" i="2"/>
  <c r="CS66" i="2"/>
  <c r="X58" i="2"/>
  <c r="CS58" i="2"/>
  <c r="X64" i="2"/>
  <c r="CS64" i="2"/>
  <c r="X56" i="2"/>
  <c r="CS56" i="2"/>
  <c r="X48" i="2"/>
  <c r="CS48" i="2"/>
  <c r="X40" i="2"/>
  <c r="CS40" i="2"/>
  <c r="X32" i="2"/>
  <c r="CS32" i="2"/>
  <c r="X24" i="2"/>
  <c r="CS24" i="2"/>
  <c r="X16" i="2"/>
  <c r="CS16" i="2"/>
  <c r="X7" i="2"/>
  <c r="CS7" i="2"/>
  <c r="X55" i="2"/>
  <c r="CS55" i="2"/>
  <c r="X47" i="2"/>
  <c r="CS47" i="2"/>
  <c r="X39" i="2"/>
  <c r="CS39" i="2"/>
  <c r="X31" i="2"/>
  <c r="CS31" i="2"/>
  <c r="X23" i="2"/>
  <c r="CS23" i="2"/>
  <c r="X15" i="2"/>
  <c r="CS15" i="2"/>
  <c r="X6" i="2"/>
  <c r="CS6" i="2"/>
  <c r="D6" i="18"/>
  <c r="D7" i="18"/>
  <c r="D8" i="18"/>
  <c r="D9" i="18"/>
  <c r="D10" i="18"/>
  <c r="D6" i="19" l="1"/>
  <c r="D7" i="19"/>
  <c r="D8" i="19"/>
  <c r="D9" i="19"/>
  <c r="D10" i="19"/>
  <c r="D11" i="19"/>
  <c r="D11" i="18" s="1"/>
  <c r="D12" i="19"/>
  <c r="D12" i="18" s="1"/>
  <c r="D13" i="19"/>
  <c r="D13" i="18" s="1"/>
  <c r="D14" i="19"/>
  <c r="D14" i="18" s="1"/>
  <c r="D15" i="19"/>
  <c r="D15" i="18" s="1"/>
  <c r="D16" i="19"/>
  <c r="D16" i="18" s="1"/>
  <c r="D17" i="19"/>
  <c r="D17" i="18" s="1"/>
  <c r="D18" i="19"/>
  <c r="D18" i="18" s="1"/>
  <c r="D19" i="19"/>
  <c r="D19" i="18" s="1"/>
  <c r="D20" i="19"/>
  <c r="D20" i="18" s="1"/>
  <c r="D21" i="19"/>
  <c r="D21" i="18" s="1"/>
  <c r="D22" i="19"/>
  <c r="D22" i="18" s="1"/>
  <c r="D23" i="19"/>
  <c r="D23" i="18" s="1"/>
  <c r="D24" i="19"/>
  <c r="D24" i="18" s="1"/>
  <c r="D25" i="19"/>
  <c r="D25" i="18" s="1"/>
  <c r="D26" i="19"/>
  <c r="D26" i="18" s="1"/>
  <c r="D27" i="19"/>
  <c r="D27" i="18" s="1"/>
  <c r="D28" i="19"/>
  <c r="D28" i="18" s="1"/>
  <c r="D29" i="19"/>
  <c r="D29" i="18" s="1"/>
  <c r="D30" i="19"/>
  <c r="D30" i="18" s="1"/>
  <c r="D31" i="19"/>
  <c r="D31" i="18" s="1"/>
  <c r="D32" i="19"/>
  <c r="D32" i="18" s="1"/>
  <c r="D33" i="19"/>
  <c r="D33" i="18" s="1"/>
  <c r="D34" i="19"/>
  <c r="D34" i="18" s="1"/>
  <c r="D35" i="19"/>
  <c r="D35" i="18" s="1"/>
  <c r="D36" i="19"/>
  <c r="D36" i="18" s="1"/>
  <c r="D37" i="19"/>
  <c r="D37" i="18" s="1"/>
  <c r="D38" i="19"/>
  <c r="D38" i="18" s="1"/>
  <c r="D39" i="19"/>
  <c r="D39" i="18" s="1"/>
  <c r="D40" i="19"/>
  <c r="D40" i="18" s="1"/>
  <c r="D41" i="19"/>
  <c r="D41" i="18" s="1"/>
  <c r="D42" i="19"/>
  <c r="D42" i="18" s="1"/>
  <c r="D43" i="19"/>
  <c r="D43" i="18" s="1"/>
  <c r="D44" i="19"/>
  <c r="D44" i="18" s="1"/>
  <c r="D45" i="19"/>
  <c r="D45" i="18" s="1"/>
  <c r="D46" i="19"/>
  <c r="D46" i="18" s="1"/>
  <c r="D47" i="19"/>
  <c r="D47" i="18" s="1"/>
  <c r="D48" i="19"/>
  <c r="D48" i="18" s="1"/>
  <c r="D49" i="19"/>
  <c r="D49" i="18" s="1"/>
  <c r="D50" i="19"/>
  <c r="D50" i="18" s="1"/>
  <c r="D51" i="19"/>
  <c r="D51" i="18" s="1"/>
  <c r="D52" i="19"/>
  <c r="D52" i="18" s="1"/>
  <c r="D53" i="19"/>
  <c r="D53" i="18" s="1"/>
  <c r="D54" i="19"/>
  <c r="D54" i="18" s="1"/>
  <c r="D55" i="19"/>
  <c r="D55" i="18" s="1"/>
  <c r="D56" i="19"/>
  <c r="D56" i="18" s="1"/>
  <c r="D57" i="19"/>
  <c r="D57" i="18" s="1"/>
  <c r="D58" i="19"/>
  <c r="D58" i="18" s="1"/>
  <c r="D59" i="19"/>
  <c r="D59" i="18" s="1"/>
  <c r="D60" i="19"/>
  <c r="D60" i="18" s="1"/>
  <c r="D61" i="19"/>
  <c r="D61" i="18" s="1"/>
  <c r="D62" i="19"/>
  <c r="D62" i="18" s="1"/>
  <c r="D63" i="19"/>
  <c r="D63" i="18" s="1"/>
  <c r="D64" i="19"/>
  <c r="D64" i="18" s="1"/>
  <c r="D65" i="19"/>
  <c r="D65" i="18" s="1"/>
  <c r="D66" i="19"/>
  <c r="D66" i="18" s="1"/>
  <c r="D67" i="19"/>
  <c r="D67" i="18" s="1"/>
  <c r="D5" i="19"/>
  <c r="E5" i="19" l="1"/>
  <c r="D54" i="26"/>
  <c r="D54" i="25" s="1"/>
  <c r="D55" i="26"/>
  <c r="D55" i="25" s="1"/>
  <c r="D56" i="26"/>
  <c r="D56" i="25" s="1"/>
  <c r="D57" i="26"/>
  <c r="D57" i="25" s="1"/>
  <c r="D58" i="26"/>
  <c r="D58" i="25" s="1"/>
  <c r="D59" i="26"/>
  <c r="D59" i="25" s="1"/>
  <c r="D60" i="26"/>
  <c r="D60" i="25" s="1"/>
  <c r="D61" i="26"/>
  <c r="D61" i="25" s="1"/>
  <c r="D62" i="26"/>
  <c r="D62" i="25" s="1"/>
  <c r="D63" i="26"/>
  <c r="D63" i="25" s="1"/>
  <c r="D64" i="26"/>
  <c r="D64" i="25" s="1"/>
  <c r="D65" i="26"/>
  <c r="D65" i="25" s="1"/>
  <c r="D66" i="26"/>
  <c r="D66" i="25" s="1"/>
  <c r="D67" i="26"/>
  <c r="D67" i="25" s="1"/>
  <c r="D53" i="26"/>
  <c r="D53" i="25" s="1"/>
  <c r="D52" i="26"/>
  <c r="D52" i="25" s="1"/>
  <c r="D51" i="26"/>
  <c r="D51" i="25" s="1"/>
  <c r="D50" i="26"/>
  <c r="D50" i="25" s="1"/>
  <c r="D45" i="26"/>
  <c r="D45" i="25" s="1"/>
  <c r="D46" i="26"/>
  <c r="D46" i="25" s="1"/>
  <c r="D47" i="26"/>
  <c r="D47" i="25" s="1"/>
  <c r="D48" i="26"/>
  <c r="D48" i="25" s="1"/>
  <c r="D49" i="26"/>
  <c r="D49" i="25" s="1"/>
  <c r="D24" i="26"/>
  <c r="D24" i="25" s="1"/>
  <c r="D25" i="26"/>
  <c r="D25" i="25" s="1"/>
  <c r="D26" i="26"/>
  <c r="D26" i="25" s="1"/>
  <c r="D27" i="26"/>
  <c r="D27" i="25" s="1"/>
  <c r="D28" i="26"/>
  <c r="D28" i="25" s="1"/>
  <c r="D29" i="26"/>
  <c r="D29" i="25" s="1"/>
  <c r="D30" i="26"/>
  <c r="D30" i="25" s="1"/>
  <c r="D31" i="26"/>
  <c r="D31" i="25" s="1"/>
  <c r="D32" i="26"/>
  <c r="D32" i="25" s="1"/>
  <c r="D33" i="26"/>
  <c r="D33" i="25" s="1"/>
  <c r="D34" i="26"/>
  <c r="D34" i="25" s="1"/>
  <c r="D35" i="26"/>
  <c r="D35" i="25" s="1"/>
  <c r="D36" i="26"/>
  <c r="D36" i="25" s="1"/>
  <c r="D37" i="26"/>
  <c r="D37" i="25" s="1"/>
  <c r="D38" i="26"/>
  <c r="D38" i="25" s="1"/>
  <c r="D39" i="26"/>
  <c r="D39" i="25" s="1"/>
  <c r="D40" i="26"/>
  <c r="D40" i="25" s="1"/>
  <c r="D41" i="26"/>
  <c r="D41" i="25" s="1"/>
  <c r="D42" i="26"/>
  <c r="D42" i="25" s="1"/>
  <c r="D43" i="26"/>
  <c r="D43" i="25" s="1"/>
  <c r="D44" i="26"/>
  <c r="D44" i="25" s="1"/>
  <c r="D23" i="26"/>
  <c r="D23" i="25" s="1"/>
  <c r="D16" i="26"/>
  <c r="D16" i="25" s="1"/>
  <c r="D17" i="26"/>
  <c r="D17" i="25" s="1"/>
  <c r="D18" i="26"/>
  <c r="D18" i="25" s="1"/>
  <c r="D19" i="26"/>
  <c r="D19" i="25" s="1"/>
  <c r="D20" i="26"/>
  <c r="D20" i="25" s="1"/>
  <c r="D21" i="26"/>
  <c r="D21" i="25" s="1"/>
  <c r="D22" i="26"/>
  <c r="D22" i="25" s="1"/>
  <c r="D14" i="26"/>
  <c r="D14" i="25" s="1"/>
  <c r="D15" i="26"/>
  <c r="D15" i="25" s="1"/>
  <c r="D8" i="26"/>
  <c r="D8" i="25" s="1"/>
  <c r="D9" i="26"/>
  <c r="D9" i="25" s="1"/>
  <c r="D10" i="26"/>
  <c r="D10" i="25" s="1"/>
  <c r="D11" i="26"/>
  <c r="D11" i="25" s="1"/>
  <c r="D12" i="26"/>
  <c r="D12" i="25" s="1"/>
  <c r="D13" i="26"/>
  <c r="D13" i="25" s="1"/>
  <c r="D7" i="26"/>
  <c r="D7" i="25" s="1"/>
  <c r="D6" i="26"/>
  <c r="D6" i="25" s="1"/>
  <c r="D5" i="26"/>
  <c r="D5" i="25" s="1"/>
  <c r="D6" i="17" l="1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CZ68" i="2" l="1"/>
  <c r="DV68" i="2" s="1"/>
  <c r="CZ69" i="2"/>
  <c r="DV69" i="2" s="1"/>
  <c r="CZ70" i="2"/>
  <c r="DV70" i="2" s="1"/>
  <c r="CZ71" i="2"/>
  <c r="DV71" i="2" s="1"/>
  <c r="CZ72" i="2"/>
  <c r="DV72" i="2" s="1"/>
  <c r="CZ73" i="2"/>
  <c r="DV73" i="2" s="1"/>
  <c r="CZ74" i="2"/>
  <c r="DV74" i="2" s="1"/>
  <c r="CZ75" i="2"/>
  <c r="DV75" i="2" s="1"/>
  <c r="CZ76" i="2"/>
  <c r="DV76" i="2" s="1"/>
  <c r="CZ77" i="2"/>
  <c r="DV77" i="2" s="1"/>
  <c r="CZ78" i="2"/>
  <c r="DV78" i="2" s="1"/>
  <c r="CZ79" i="2"/>
  <c r="DV79" i="2" s="1"/>
  <c r="CZ80" i="2"/>
  <c r="DV80" i="2" s="1"/>
  <c r="CZ81" i="2"/>
  <c r="DV81" i="2" s="1"/>
  <c r="CZ82" i="2"/>
  <c r="DV82" i="2" s="1"/>
  <c r="CZ83" i="2"/>
  <c r="DV83" i="2" s="1"/>
  <c r="CZ84" i="2"/>
  <c r="DV84" i="2" s="1"/>
  <c r="CZ85" i="2"/>
  <c r="DV85" i="2" s="1"/>
  <c r="CZ86" i="2"/>
  <c r="DV86" i="2" s="1"/>
  <c r="CZ87" i="2"/>
  <c r="DV87" i="2" s="1"/>
  <c r="CZ88" i="2"/>
  <c r="DV88" i="2" s="1"/>
  <c r="CZ89" i="2"/>
  <c r="DV89" i="2" s="1"/>
  <c r="CZ90" i="2"/>
  <c r="DV90" i="2" s="1"/>
  <c r="CZ91" i="2"/>
  <c r="DV91" i="2" s="1"/>
  <c r="CZ92" i="2"/>
  <c r="DV92" i="2" s="1"/>
  <c r="CZ93" i="2"/>
  <c r="DV93" i="2" s="1"/>
  <c r="CZ94" i="2"/>
  <c r="DV94" i="2" s="1"/>
  <c r="CZ95" i="2"/>
  <c r="DV95" i="2" s="1"/>
  <c r="CZ96" i="2"/>
  <c r="DV96" i="2" s="1"/>
  <c r="CZ97" i="2"/>
  <c r="DV97" i="2" s="1"/>
  <c r="CZ98" i="2"/>
  <c r="DV98" i="2" s="1"/>
  <c r="CZ99" i="2"/>
  <c r="DV99" i="2" s="1"/>
  <c r="CZ100" i="2"/>
  <c r="DV100" i="2" s="1"/>
  <c r="CZ101" i="2"/>
  <c r="DV101" i="2" s="1"/>
  <c r="CZ102" i="2"/>
  <c r="DV102" i="2" s="1"/>
  <c r="CZ103" i="2"/>
  <c r="DV103" i="2" s="1"/>
  <c r="CZ104" i="2"/>
  <c r="DV104" i="2" s="1"/>
  <c r="CZ105" i="2"/>
  <c r="DV105" i="2" s="1"/>
  <c r="CZ106" i="2"/>
  <c r="DV106" i="2" s="1"/>
  <c r="CZ107" i="2"/>
  <c r="DV107" i="2" s="1"/>
  <c r="CZ108" i="2"/>
  <c r="DV108" i="2" s="1"/>
  <c r="CZ109" i="2"/>
  <c r="DV109" i="2" s="1"/>
  <c r="CZ110" i="2"/>
  <c r="DV110" i="2" s="1"/>
  <c r="CZ111" i="2"/>
  <c r="DV111" i="2" s="1"/>
  <c r="CZ112" i="2"/>
  <c r="DV112" i="2" s="1"/>
  <c r="CZ113" i="2"/>
  <c r="DV113" i="2" s="1"/>
  <c r="CZ114" i="2"/>
  <c r="DV114" i="2" s="1"/>
  <c r="CZ115" i="2"/>
  <c r="DV115" i="2" s="1"/>
  <c r="CZ116" i="2"/>
  <c r="DV116" i="2" s="1"/>
  <c r="IY7" i="2" l="1"/>
  <c r="IY9" i="2"/>
  <c r="IY10" i="2"/>
  <c r="IY11" i="2"/>
  <c r="IY12" i="2"/>
  <c r="IY14" i="2"/>
  <c r="IY15" i="2"/>
  <c r="IY16" i="2"/>
  <c r="IY19" i="2"/>
  <c r="IY20" i="2"/>
  <c r="IY21" i="2"/>
  <c r="IY23" i="2"/>
  <c r="IY24" i="2"/>
  <c r="IY26" i="2"/>
  <c r="IY34" i="2"/>
  <c r="IY45" i="2"/>
  <c r="IY46" i="2"/>
  <c r="IY47" i="2"/>
  <c r="IY48" i="2"/>
  <c r="IY49" i="2"/>
  <c r="IY50" i="2"/>
  <c r="IY51" i="2"/>
  <c r="IY53" i="2"/>
  <c r="IY5" i="2"/>
  <c r="IW53" i="2" l="1"/>
  <c r="IS53" i="2"/>
  <c r="JU53" i="2"/>
  <c r="IW21" i="2"/>
  <c r="IS21" i="2"/>
  <c r="JU21" i="2"/>
  <c r="IW9" i="2"/>
  <c r="IS9" i="2"/>
  <c r="JU9" i="2"/>
  <c r="IW49" i="2"/>
  <c r="IS49" i="2"/>
  <c r="JU49" i="2"/>
  <c r="IW48" i="2"/>
  <c r="IS48" i="2"/>
  <c r="JU48" i="2"/>
  <c r="IW24" i="2"/>
  <c r="IS24" i="2"/>
  <c r="JU24" i="2"/>
  <c r="IW20" i="2"/>
  <c r="IS20" i="2"/>
  <c r="JU20" i="2"/>
  <c r="IW16" i="2"/>
  <c r="IS16" i="2"/>
  <c r="JU16" i="2"/>
  <c r="IV12" i="2"/>
  <c r="IS12" i="2"/>
  <c r="JU12" i="2"/>
  <c r="JU50" i="2"/>
  <c r="IS50" i="2"/>
  <c r="IW45" i="2"/>
  <c r="IS45" i="2"/>
  <c r="JU45" i="2"/>
  <c r="IS5" i="2"/>
  <c r="JU5" i="2"/>
  <c r="IW51" i="2"/>
  <c r="IS51" i="2"/>
  <c r="JU51" i="2"/>
  <c r="IW47" i="2"/>
  <c r="IS47" i="2"/>
  <c r="JU47" i="2"/>
  <c r="IW23" i="2"/>
  <c r="IS23" i="2"/>
  <c r="JU23" i="2"/>
  <c r="IW19" i="2"/>
  <c r="IS19" i="2"/>
  <c r="JU19" i="2"/>
  <c r="IW15" i="2"/>
  <c r="IS15" i="2"/>
  <c r="JU15" i="2"/>
  <c r="IW11" i="2"/>
  <c r="IS11" i="2"/>
  <c r="JU11" i="2"/>
  <c r="IW7" i="2"/>
  <c r="IS7" i="2"/>
  <c r="JU7" i="2"/>
  <c r="JU46" i="2"/>
  <c r="IS46" i="2"/>
  <c r="JU34" i="2"/>
  <c r="IS34" i="2"/>
  <c r="JU26" i="2"/>
  <c r="IS26" i="2"/>
  <c r="JU14" i="2"/>
  <c r="IS14" i="2"/>
  <c r="JU10" i="2"/>
  <c r="IS10" i="2"/>
  <c r="JJ5" i="2"/>
  <c r="IZ5" i="2"/>
  <c r="JJ50" i="2"/>
  <c r="JL50" i="2"/>
  <c r="IZ50" i="2"/>
  <c r="JJ46" i="2"/>
  <c r="JL46" i="2"/>
  <c r="IZ46" i="2"/>
  <c r="JJ34" i="2"/>
  <c r="JL34" i="2"/>
  <c r="IZ34" i="2"/>
  <c r="JJ26" i="2"/>
  <c r="JL26" i="2"/>
  <c r="IZ26" i="2"/>
  <c r="JJ14" i="2"/>
  <c r="JL14" i="2"/>
  <c r="IZ14" i="2"/>
  <c r="JJ10" i="2"/>
  <c r="JL10" i="2"/>
  <c r="IZ10" i="2"/>
  <c r="IV51" i="2"/>
  <c r="IV47" i="2"/>
  <c r="IV34" i="2"/>
  <c r="IV24" i="2"/>
  <c r="JL53" i="2"/>
  <c r="IZ53" i="2"/>
  <c r="JJ53" i="2"/>
  <c r="JL49" i="2"/>
  <c r="JJ49" i="2"/>
  <c r="JL45" i="2"/>
  <c r="IZ45" i="2"/>
  <c r="JJ45" i="2"/>
  <c r="JL21" i="2"/>
  <c r="IZ21" i="2"/>
  <c r="JJ21" i="2"/>
  <c r="JL9" i="2"/>
  <c r="IZ9" i="2"/>
  <c r="JJ9" i="2"/>
  <c r="IW5" i="2"/>
  <c r="IW12" i="2"/>
  <c r="IV50" i="2"/>
  <c r="IV46" i="2"/>
  <c r="JL5" i="2"/>
  <c r="JL48" i="2"/>
  <c r="IZ48" i="2"/>
  <c r="JJ48" i="2"/>
  <c r="JL24" i="2"/>
  <c r="IZ24" i="2"/>
  <c r="JJ24" i="2"/>
  <c r="JL20" i="2"/>
  <c r="IZ20" i="2"/>
  <c r="JJ20" i="2"/>
  <c r="JL16" i="2"/>
  <c r="IZ16" i="2"/>
  <c r="JJ16" i="2"/>
  <c r="JL12" i="2"/>
  <c r="IZ12" i="2"/>
  <c r="JJ12" i="2"/>
  <c r="IV53" i="2"/>
  <c r="IV49" i="2"/>
  <c r="IV45" i="2"/>
  <c r="IV26" i="2"/>
  <c r="IV21" i="2"/>
  <c r="IV16" i="2"/>
  <c r="IV10" i="2"/>
  <c r="IZ51" i="2"/>
  <c r="JJ51" i="2"/>
  <c r="JL51" i="2"/>
  <c r="IZ47" i="2"/>
  <c r="JJ47" i="2"/>
  <c r="JL47" i="2"/>
  <c r="IZ23" i="2"/>
  <c r="JJ23" i="2"/>
  <c r="JL23" i="2"/>
  <c r="IV23" i="2"/>
  <c r="IZ19" i="2"/>
  <c r="JJ19" i="2"/>
  <c r="JL19" i="2"/>
  <c r="IV19" i="2"/>
  <c r="IZ15" i="2"/>
  <c r="JJ15" i="2"/>
  <c r="JL15" i="2"/>
  <c r="IV15" i="2"/>
  <c r="IZ11" i="2"/>
  <c r="JJ11" i="2"/>
  <c r="JL11" i="2"/>
  <c r="IV11" i="2"/>
  <c r="JJ7" i="2"/>
  <c r="JL7" i="2"/>
  <c r="IV7" i="2"/>
  <c r="IW50" i="2"/>
  <c r="IW46" i="2"/>
  <c r="IW34" i="2"/>
  <c r="IW26" i="2"/>
  <c r="IW14" i="2"/>
  <c r="IW10" i="2"/>
  <c r="IV48" i="2"/>
  <c r="IV20" i="2"/>
  <c r="IV14" i="2"/>
  <c r="IV9" i="2"/>
  <c r="IV5" i="2"/>
  <c r="E67" i="26"/>
  <c r="IY67" i="2"/>
  <c r="JJ67" i="2" s="1"/>
  <c r="E66" i="26"/>
  <c r="IY66" i="2"/>
  <c r="E65" i="26"/>
  <c r="IY65" i="2"/>
  <c r="JL65" i="2" s="1"/>
  <c r="E64" i="26"/>
  <c r="IY64" i="2"/>
  <c r="JL64" i="2" s="1"/>
  <c r="E63" i="26"/>
  <c r="IY63" i="2"/>
  <c r="JL63" i="2" s="1"/>
  <c r="E62" i="26"/>
  <c r="IY62" i="2"/>
  <c r="JJ62" i="2" s="1"/>
  <c r="E61" i="26"/>
  <c r="IY61" i="2"/>
  <c r="E60" i="26"/>
  <c r="IY60" i="2"/>
  <c r="IZ60" i="2" s="1"/>
  <c r="E59" i="26"/>
  <c r="IY59" i="2"/>
  <c r="E58" i="26"/>
  <c r="IY58" i="2"/>
  <c r="JL58" i="2" s="1"/>
  <c r="E57" i="26"/>
  <c r="IY57" i="2"/>
  <c r="E56" i="26"/>
  <c r="IY56" i="2"/>
  <c r="JJ56" i="2" s="1"/>
  <c r="E55" i="26"/>
  <c r="IY55" i="2"/>
  <c r="E54" i="26"/>
  <c r="IY54" i="2"/>
  <c r="JL54" i="2" s="1"/>
  <c r="E53" i="26"/>
  <c r="E52" i="26"/>
  <c r="IY52" i="2"/>
  <c r="JJ52" i="2" s="1"/>
  <c r="E51" i="26"/>
  <c r="E50" i="26"/>
  <c r="E49" i="26"/>
  <c r="E48" i="26"/>
  <c r="E47" i="26"/>
  <c r="E46" i="26"/>
  <c r="E45" i="26"/>
  <c r="E44" i="26"/>
  <c r="IY44" i="2"/>
  <c r="E43" i="26"/>
  <c r="IY43" i="2"/>
  <c r="IZ43" i="2" s="1"/>
  <c r="E42" i="26"/>
  <c r="IY42" i="2"/>
  <c r="E41" i="26"/>
  <c r="IY41" i="2"/>
  <c r="JJ41" i="2" s="1"/>
  <c r="E40" i="26"/>
  <c r="IY40" i="2"/>
  <c r="E39" i="26"/>
  <c r="IY39" i="2"/>
  <c r="IZ39" i="2" s="1"/>
  <c r="E38" i="26"/>
  <c r="IY38" i="2"/>
  <c r="E37" i="26"/>
  <c r="IY37" i="2"/>
  <c r="JL37" i="2" s="1"/>
  <c r="E36" i="26"/>
  <c r="IY36" i="2"/>
  <c r="E35" i="26"/>
  <c r="IY35" i="2"/>
  <c r="JJ35" i="2" s="1"/>
  <c r="E34" i="26"/>
  <c r="IY8" i="2"/>
  <c r="E33" i="26"/>
  <c r="IY33" i="2"/>
  <c r="JL33" i="2" s="1"/>
  <c r="E32" i="26"/>
  <c r="IY32" i="2"/>
  <c r="E31" i="26"/>
  <c r="IY31" i="2"/>
  <c r="JJ31" i="2" s="1"/>
  <c r="E30" i="26"/>
  <c r="IY30" i="2"/>
  <c r="E29" i="26"/>
  <c r="IY29" i="2"/>
  <c r="IZ29" i="2" s="1"/>
  <c r="E28" i="26"/>
  <c r="IY28" i="2"/>
  <c r="E27" i="26"/>
  <c r="IY27" i="2"/>
  <c r="JJ27" i="2" s="1"/>
  <c r="E26" i="26"/>
  <c r="E25" i="26"/>
  <c r="IY25" i="2"/>
  <c r="JJ25" i="2" s="1"/>
  <c r="E24" i="26"/>
  <c r="E23" i="26"/>
  <c r="E22" i="26"/>
  <c r="IY22" i="2"/>
  <c r="IZ22" i="2" s="1"/>
  <c r="E21" i="26"/>
  <c r="E20" i="26"/>
  <c r="E19" i="26"/>
  <c r="E18" i="26"/>
  <c r="IY18" i="2"/>
  <c r="IZ18" i="2" s="1"/>
  <c r="E17" i="26"/>
  <c r="IY17" i="2"/>
  <c r="JL17" i="2" s="1"/>
  <c r="E16" i="26"/>
  <c r="E15" i="26"/>
  <c r="E14" i="26"/>
  <c r="E13" i="26"/>
  <c r="IY13" i="2"/>
  <c r="IZ13" i="2" s="1"/>
  <c r="E12" i="26"/>
  <c r="E11" i="26"/>
  <c r="E10" i="26"/>
  <c r="E9" i="26"/>
  <c r="E8" i="26"/>
  <c r="E7" i="26"/>
  <c r="A7" i="26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E6" i="26"/>
  <c r="IY6" i="2"/>
  <c r="A6" i="26"/>
  <c r="E5" i="26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A6" i="25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E5" i="25"/>
  <c r="JU6" i="2" l="1"/>
  <c r="IS6" i="2"/>
  <c r="IW55" i="2"/>
  <c r="IS55" i="2"/>
  <c r="JU55" i="2"/>
  <c r="IW57" i="2"/>
  <c r="JU57" i="2"/>
  <c r="IS57" i="2"/>
  <c r="IS59" i="2"/>
  <c r="JU59" i="2"/>
  <c r="IW61" i="2"/>
  <c r="JU61" i="2"/>
  <c r="IS61" i="2"/>
  <c r="IV28" i="2"/>
  <c r="IS28" i="2"/>
  <c r="JU28" i="2"/>
  <c r="JU30" i="2"/>
  <c r="IS30" i="2"/>
  <c r="IW32" i="2"/>
  <c r="IS32" i="2"/>
  <c r="JU32" i="2"/>
  <c r="IW8" i="2"/>
  <c r="IS8" i="2"/>
  <c r="JU8" i="2"/>
  <c r="IW36" i="2"/>
  <c r="IS36" i="2"/>
  <c r="JU36" i="2"/>
  <c r="JU38" i="2"/>
  <c r="IS38" i="2"/>
  <c r="IW40" i="2"/>
  <c r="IS40" i="2"/>
  <c r="JU40" i="2"/>
  <c r="JU42" i="2"/>
  <c r="IS42" i="2"/>
  <c r="IW44" i="2"/>
  <c r="IS44" i="2"/>
  <c r="JU44" i="2"/>
  <c r="IV40" i="2"/>
  <c r="IV56" i="2"/>
  <c r="IW42" i="2"/>
  <c r="IW58" i="2"/>
  <c r="JL27" i="2"/>
  <c r="JL31" i="2"/>
  <c r="JL35" i="2"/>
  <c r="JJ39" i="2"/>
  <c r="JJ55" i="2"/>
  <c r="IZ63" i="2"/>
  <c r="IV61" i="2"/>
  <c r="JJ8" i="2"/>
  <c r="IZ28" i="2"/>
  <c r="JL32" i="2"/>
  <c r="JJ40" i="2"/>
  <c r="IZ44" i="2"/>
  <c r="IV22" i="2"/>
  <c r="IV62" i="2"/>
  <c r="JJ13" i="2"/>
  <c r="IZ17" i="2"/>
  <c r="JJ29" i="2"/>
  <c r="IZ33" i="2"/>
  <c r="JJ61" i="2"/>
  <c r="IZ65" i="2"/>
  <c r="IV63" i="2"/>
  <c r="IZ6" i="2"/>
  <c r="JJ30" i="2"/>
  <c r="IZ38" i="2"/>
  <c r="JL42" i="2"/>
  <c r="IZ54" i="2"/>
  <c r="JL67" i="2"/>
  <c r="JU22" i="2"/>
  <c r="IS22" i="2"/>
  <c r="IW56" i="2"/>
  <c r="IS56" i="2"/>
  <c r="JU56" i="2"/>
  <c r="JU58" i="2"/>
  <c r="IS58" i="2"/>
  <c r="IW60" i="2"/>
  <c r="IS60" i="2"/>
  <c r="JU60" i="2"/>
  <c r="JU62" i="2"/>
  <c r="IS62" i="2"/>
  <c r="IW64" i="2"/>
  <c r="IS64" i="2"/>
  <c r="JU64" i="2"/>
  <c r="JU66" i="2"/>
  <c r="IS66" i="2"/>
  <c r="IV25" i="2"/>
  <c r="IV44" i="2"/>
  <c r="IV60" i="2"/>
  <c r="IW30" i="2"/>
  <c r="IW62" i="2"/>
  <c r="IV32" i="2"/>
  <c r="IV65" i="2"/>
  <c r="IZ8" i="2"/>
  <c r="JL28" i="2"/>
  <c r="JJ36" i="2"/>
  <c r="IZ40" i="2"/>
  <c r="JL44" i="2"/>
  <c r="IZ56" i="2"/>
  <c r="JL60" i="2"/>
  <c r="IV33" i="2"/>
  <c r="IV66" i="2"/>
  <c r="JJ57" i="2"/>
  <c r="IZ61" i="2"/>
  <c r="IV67" i="2"/>
  <c r="JL6" i="2"/>
  <c r="JL22" i="2"/>
  <c r="JL38" i="2"/>
  <c r="JJ42" i="2"/>
  <c r="JJ58" i="2"/>
  <c r="IZ66" i="2"/>
  <c r="JL59" i="2"/>
  <c r="IV13" i="2"/>
  <c r="JU13" i="2"/>
  <c r="IS13" i="2"/>
  <c r="JU18" i="2"/>
  <c r="IS18" i="2"/>
  <c r="JU54" i="2"/>
  <c r="IS54" i="2"/>
  <c r="F3" i="26"/>
  <c r="IW25" i="2"/>
  <c r="IS25" i="2"/>
  <c r="JU25" i="2"/>
  <c r="IW27" i="2"/>
  <c r="IS27" i="2"/>
  <c r="JU27" i="2"/>
  <c r="IV29" i="2"/>
  <c r="IS29" i="2"/>
  <c r="JU29" i="2"/>
  <c r="IW31" i="2"/>
  <c r="IS31" i="2"/>
  <c r="JU31" i="2"/>
  <c r="IW33" i="2"/>
  <c r="IS33" i="2"/>
  <c r="JU33" i="2"/>
  <c r="IW35" i="2"/>
  <c r="IS35" i="2"/>
  <c r="JU35" i="2"/>
  <c r="IW37" i="2"/>
  <c r="JU37" i="2"/>
  <c r="IS37" i="2"/>
  <c r="IW39" i="2"/>
  <c r="IS39" i="2"/>
  <c r="JU39" i="2"/>
  <c r="IW41" i="2"/>
  <c r="JU41" i="2"/>
  <c r="IS41" i="2"/>
  <c r="IW43" i="2"/>
  <c r="IS43" i="2"/>
  <c r="JU43" i="2"/>
  <c r="IW52" i="2"/>
  <c r="IS52" i="2"/>
  <c r="JU52" i="2"/>
  <c r="IV30" i="2"/>
  <c r="IV64" i="2"/>
  <c r="IW18" i="2"/>
  <c r="IW66" i="2"/>
  <c r="IZ27" i="2"/>
  <c r="IZ31" i="2"/>
  <c r="IZ35" i="2"/>
  <c r="JL43" i="2"/>
  <c r="IV37" i="2"/>
  <c r="IW59" i="2"/>
  <c r="JL8" i="2"/>
  <c r="JJ32" i="2"/>
  <c r="IZ36" i="2"/>
  <c r="JL40" i="2"/>
  <c r="IZ52" i="2"/>
  <c r="JL56" i="2"/>
  <c r="JJ64" i="2"/>
  <c r="IV6" i="2"/>
  <c r="IV38" i="2"/>
  <c r="IV54" i="2"/>
  <c r="JL13" i="2"/>
  <c r="IZ25" i="2"/>
  <c r="JL29" i="2"/>
  <c r="JJ37" i="2"/>
  <c r="IZ41" i="2"/>
  <c r="IZ57" i="2"/>
  <c r="JL61" i="2"/>
  <c r="IV8" i="2"/>
  <c r="IV39" i="2"/>
  <c r="IV55" i="2"/>
  <c r="IW13" i="2"/>
  <c r="JJ6" i="2"/>
  <c r="JL18" i="2"/>
  <c r="JJ22" i="2"/>
  <c r="IZ30" i="2"/>
  <c r="JJ38" i="2"/>
  <c r="JJ54" i="2"/>
  <c r="IZ62" i="2"/>
  <c r="JL66" i="2"/>
  <c r="JJ59" i="2"/>
  <c r="IW17" i="2"/>
  <c r="JU17" i="2"/>
  <c r="IS17" i="2"/>
  <c r="IW63" i="2"/>
  <c r="IS63" i="2"/>
  <c r="JU63" i="2"/>
  <c r="IW65" i="2"/>
  <c r="IS65" i="2"/>
  <c r="JU65" i="2"/>
  <c r="IS67" i="2"/>
  <c r="JU67" i="2"/>
  <c r="IV36" i="2"/>
  <c r="IV52" i="2"/>
  <c r="IW6" i="2"/>
  <c r="IW22" i="2"/>
  <c r="IW38" i="2"/>
  <c r="IW54" i="2"/>
  <c r="IV27" i="2"/>
  <c r="IV31" i="2"/>
  <c r="IV35" i="2"/>
  <c r="JL39" i="2"/>
  <c r="JJ43" i="2"/>
  <c r="JL55" i="2"/>
  <c r="JJ63" i="2"/>
  <c r="IV41" i="2"/>
  <c r="IV57" i="2"/>
  <c r="IW67" i="2"/>
  <c r="JJ28" i="2"/>
  <c r="IZ32" i="2"/>
  <c r="JL36" i="2"/>
  <c r="JJ44" i="2"/>
  <c r="JL52" i="2"/>
  <c r="JJ60" i="2"/>
  <c r="IZ64" i="2"/>
  <c r="IV17" i="2"/>
  <c r="IV42" i="2"/>
  <c r="IV58" i="2"/>
  <c r="IW28" i="2"/>
  <c r="JJ17" i="2"/>
  <c r="JL25" i="2"/>
  <c r="JJ33" i="2"/>
  <c r="IZ37" i="2"/>
  <c r="JL41" i="2"/>
  <c r="JL57" i="2"/>
  <c r="JJ65" i="2"/>
  <c r="IV18" i="2"/>
  <c r="IV43" i="2"/>
  <c r="IV59" i="2"/>
  <c r="IW29" i="2"/>
  <c r="JJ18" i="2"/>
  <c r="JL30" i="2"/>
  <c r="IZ42" i="2"/>
  <c r="IZ58" i="2"/>
  <c r="JL62" i="2"/>
  <c r="JJ66" i="2"/>
  <c r="IZ59" i="2"/>
  <c r="F2" i="25"/>
  <c r="D39" i="21"/>
  <c r="E39" i="21" s="1"/>
  <c r="E5" i="23" l="1"/>
  <c r="HT5" i="2" s="1"/>
  <c r="A6" i="23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E6" i="23"/>
  <c r="HT6" i="2" s="1"/>
  <c r="E7" i="23"/>
  <c r="HT7" i="2" s="1"/>
  <c r="E8" i="23"/>
  <c r="HT8" i="2" s="1"/>
  <c r="E9" i="23"/>
  <c r="HT9" i="2" s="1"/>
  <c r="E10" i="23"/>
  <c r="HT10" i="2" s="1"/>
  <c r="E11" i="23"/>
  <c r="HT11" i="2" s="1"/>
  <c r="E12" i="23"/>
  <c r="HT12" i="2" s="1"/>
  <c r="E13" i="23"/>
  <c r="HT13" i="2" s="1"/>
  <c r="E14" i="23"/>
  <c r="HT14" i="2" s="1"/>
  <c r="E15" i="23"/>
  <c r="HT15" i="2" s="1"/>
  <c r="E16" i="23"/>
  <c r="HT16" i="2" s="1"/>
  <c r="E17" i="23"/>
  <c r="HT17" i="2" s="1"/>
  <c r="E18" i="23"/>
  <c r="HT18" i="2" s="1"/>
  <c r="E19" i="23"/>
  <c r="HT19" i="2" s="1"/>
  <c r="E20" i="23"/>
  <c r="HT20" i="2" s="1"/>
  <c r="E21" i="23"/>
  <c r="HT21" i="2" s="1"/>
  <c r="E22" i="23"/>
  <c r="HT22" i="2" s="1"/>
  <c r="E23" i="23"/>
  <c r="HT23" i="2" s="1"/>
  <c r="E24" i="23"/>
  <c r="HT24" i="2" s="1"/>
  <c r="E25" i="23"/>
  <c r="HT25" i="2" s="1"/>
  <c r="E26" i="23"/>
  <c r="HT26" i="2" s="1"/>
  <c r="E27" i="23"/>
  <c r="HT27" i="2" s="1"/>
  <c r="E28" i="23"/>
  <c r="HT28" i="2" s="1"/>
  <c r="E29" i="23"/>
  <c r="HT29" i="2" s="1"/>
  <c r="E30" i="23"/>
  <c r="HT30" i="2" s="1"/>
  <c r="E31" i="23"/>
  <c r="HT31" i="2" s="1"/>
  <c r="E32" i="23"/>
  <c r="HT32" i="2" s="1"/>
  <c r="E33" i="23"/>
  <c r="HT33" i="2" s="1"/>
  <c r="E34" i="23"/>
  <c r="HT34" i="2" s="1"/>
  <c r="E35" i="23"/>
  <c r="HT35" i="2" s="1"/>
  <c r="E36" i="23"/>
  <c r="HT36" i="2" s="1"/>
  <c r="E37" i="23"/>
  <c r="HT37" i="2" s="1"/>
  <c r="E38" i="23"/>
  <c r="HT38" i="2" s="1"/>
  <c r="E39" i="23"/>
  <c r="HT39" i="2" s="1"/>
  <c r="E40" i="23"/>
  <c r="HT40" i="2" s="1"/>
  <c r="E41" i="23"/>
  <c r="HT41" i="2" s="1"/>
  <c r="E42" i="23"/>
  <c r="HT42" i="2" s="1"/>
  <c r="E43" i="23"/>
  <c r="HT43" i="2" s="1"/>
  <c r="E44" i="23"/>
  <c r="HT44" i="2" s="1"/>
  <c r="E45" i="23"/>
  <c r="HT45" i="2" s="1"/>
  <c r="E46" i="23"/>
  <c r="HT46" i="2" s="1"/>
  <c r="E47" i="23"/>
  <c r="HT47" i="2" s="1"/>
  <c r="E48" i="23"/>
  <c r="HT48" i="2" s="1"/>
  <c r="E49" i="23"/>
  <c r="HT49" i="2" s="1"/>
  <c r="E50" i="23"/>
  <c r="HT50" i="2" s="1"/>
  <c r="E51" i="23"/>
  <c r="HT51" i="2" s="1"/>
  <c r="E52" i="23"/>
  <c r="HT52" i="2" s="1"/>
  <c r="E53" i="23"/>
  <c r="HT53" i="2" s="1"/>
  <c r="E54" i="23"/>
  <c r="HT54" i="2" s="1"/>
  <c r="E55" i="23"/>
  <c r="HT55" i="2" s="1"/>
  <c r="E56" i="23"/>
  <c r="HT56" i="2" s="1"/>
  <c r="E57" i="23"/>
  <c r="HT57" i="2" s="1"/>
  <c r="E58" i="23"/>
  <c r="HT58" i="2" s="1"/>
  <c r="E59" i="23"/>
  <c r="HT59" i="2" s="1"/>
  <c r="E60" i="23"/>
  <c r="HT60" i="2" s="1"/>
  <c r="E61" i="23"/>
  <c r="HT61" i="2" s="1"/>
  <c r="E62" i="23"/>
  <c r="HT62" i="2" s="1"/>
  <c r="E63" i="23"/>
  <c r="HT63" i="2" s="1"/>
  <c r="E64" i="23"/>
  <c r="HT64" i="2" s="1"/>
  <c r="E65" i="23"/>
  <c r="HT65" i="2" s="1"/>
  <c r="E66" i="23"/>
  <c r="HT66" i="2" s="1"/>
  <c r="E67" i="23"/>
  <c r="HT67" i="2" s="1"/>
  <c r="GO6" i="2"/>
  <c r="GO7" i="2"/>
  <c r="GO8" i="2"/>
  <c r="GO9" i="2"/>
  <c r="GO10" i="2"/>
  <c r="GO11" i="2"/>
  <c r="GO12" i="2"/>
  <c r="GO13" i="2"/>
  <c r="GO14" i="2"/>
  <c r="GO15" i="2"/>
  <c r="GO16" i="2"/>
  <c r="GO17" i="2"/>
  <c r="GO18" i="2"/>
  <c r="GO19" i="2"/>
  <c r="GO20" i="2"/>
  <c r="GO21" i="2"/>
  <c r="GO22" i="2"/>
  <c r="GO23" i="2"/>
  <c r="GO24" i="2"/>
  <c r="GO25" i="2"/>
  <c r="GO26" i="2"/>
  <c r="GO27" i="2"/>
  <c r="GO28" i="2"/>
  <c r="GO29" i="2"/>
  <c r="GO63" i="2"/>
  <c r="GO65" i="2"/>
  <c r="GO66" i="2"/>
  <c r="GO67" i="2"/>
  <c r="GO5" i="2"/>
  <c r="FJ6" i="2"/>
  <c r="FJ7" i="2"/>
  <c r="FJ8" i="2"/>
  <c r="FJ9" i="2"/>
  <c r="FJ10" i="2"/>
  <c r="FJ11" i="2"/>
  <c r="FJ12" i="2"/>
  <c r="FJ13" i="2"/>
  <c r="FJ14" i="2"/>
  <c r="FJ15" i="2"/>
  <c r="FJ16" i="2"/>
  <c r="FJ17" i="2"/>
  <c r="FJ18" i="2"/>
  <c r="FJ19" i="2"/>
  <c r="FJ20" i="2"/>
  <c r="FJ21" i="2"/>
  <c r="FJ22" i="2"/>
  <c r="FJ23" i="2"/>
  <c r="FJ24" i="2"/>
  <c r="FJ25" i="2"/>
  <c r="FJ26" i="2"/>
  <c r="FJ27" i="2"/>
  <c r="FJ28" i="2"/>
  <c r="FJ29" i="2"/>
  <c r="FJ5" i="2"/>
  <c r="GO62" i="2"/>
  <c r="GO60" i="2"/>
  <c r="GO58" i="2"/>
  <c r="GO54" i="2"/>
  <c r="GO52" i="2"/>
  <c r="GO50" i="2"/>
  <c r="GO46" i="2"/>
  <c r="GO44" i="2"/>
  <c r="GO42" i="2"/>
  <c r="GO40" i="2"/>
  <c r="GO38" i="2"/>
  <c r="GO36" i="2"/>
  <c r="GO34" i="2"/>
  <c r="GO32" i="2"/>
  <c r="GO30" i="2"/>
  <c r="GI46" i="2" l="1"/>
  <c r="HK46" i="2"/>
  <c r="HK32" i="2"/>
  <c r="GI32" i="2"/>
  <c r="HK40" i="2"/>
  <c r="GI40" i="2"/>
  <c r="GI50" i="2"/>
  <c r="HK50" i="2"/>
  <c r="HK60" i="2"/>
  <c r="GI60" i="2"/>
  <c r="GI67" i="2"/>
  <c r="HK67" i="2"/>
  <c r="GP29" i="2"/>
  <c r="GI29" i="2"/>
  <c r="HK29" i="2"/>
  <c r="GP25" i="2"/>
  <c r="GI25" i="2"/>
  <c r="HK25" i="2"/>
  <c r="GP21" i="2"/>
  <c r="GI21" i="2"/>
  <c r="HK21" i="2"/>
  <c r="GP17" i="2"/>
  <c r="GI17" i="2"/>
  <c r="HK17" i="2"/>
  <c r="GP13" i="2"/>
  <c r="GI13" i="2"/>
  <c r="HK13" i="2"/>
  <c r="GP9" i="2"/>
  <c r="GI9" i="2"/>
  <c r="HK9" i="2"/>
  <c r="HN67" i="2"/>
  <c r="IP67" i="2"/>
  <c r="HU67" i="2" s="1"/>
  <c r="HN63" i="2"/>
  <c r="IP63" i="2"/>
  <c r="HN59" i="2"/>
  <c r="IP59" i="2"/>
  <c r="HU59" i="2" s="1"/>
  <c r="HN55" i="2"/>
  <c r="IP55" i="2"/>
  <c r="IZ55" i="2" s="1"/>
  <c r="HN51" i="2"/>
  <c r="IP51" i="2"/>
  <c r="HU51" i="2" s="1"/>
  <c r="HN47" i="2"/>
  <c r="IP47" i="2"/>
  <c r="HN43" i="2"/>
  <c r="IP43" i="2"/>
  <c r="HN39" i="2"/>
  <c r="IP39" i="2"/>
  <c r="HU39" i="2" s="1"/>
  <c r="HN35" i="2"/>
  <c r="IP35" i="2"/>
  <c r="HU35" i="2" s="1"/>
  <c r="HN31" i="2"/>
  <c r="IP31" i="2"/>
  <c r="HN27" i="2"/>
  <c r="IP27" i="2"/>
  <c r="HU27" i="2" s="1"/>
  <c r="IG23" i="2"/>
  <c r="HN23" i="2"/>
  <c r="IP23" i="2"/>
  <c r="HU23" i="2" s="1"/>
  <c r="HN19" i="2"/>
  <c r="IP19" i="2"/>
  <c r="IG15" i="2"/>
  <c r="HN15" i="2"/>
  <c r="IP15" i="2"/>
  <c r="HU15" i="2" s="1"/>
  <c r="HN11" i="2"/>
  <c r="IP11" i="2"/>
  <c r="HU11" i="2" s="1"/>
  <c r="IG7" i="2"/>
  <c r="HN7" i="2"/>
  <c r="IP7" i="2"/>
  <c r="IZ7" i="2" s="1"/>
  <c r="GP20" i="2"/>
  <c r="HK20" i="2"/>
  <c r="GI20" i="2"/>
  <c r="GP12" i="2"/>
  <c r="HK12" i="2"/>
  <c r="GI12" i="2"/>
  <c r="GP8" i="2"/>
  <c r="HK8" i="2"/>
  <c r="GI8" i="2"/>
  <c r="IP62" i="2"/>
  <c r="HN62" i="2"/>
  <c r="IP54" i="2"/>
  <c r="HN54" i="2"/>
  <c r="IP50" i="2"/>
  <c r="HU50" i="2" s="1"/>
  <c r="HN50" i="2"/>
  <c r="IP46" i="2"/>
  <c r="HN46" i="2"/>
  <c r="IP42" i="2"/>
  <c r="HN42" i="2"/>
  <c r="IP38" i="2"/>
  <c r="HN38" i="2"/>
  <c r="IP34" i="2"/>
  <c r="HU34" i="2" s="1"/>
  <c r="HN34" i="2"/>
  <c r="IP30" i="2"/>
  <c r="HN30" i="2"/>
  <c r="IP26" i="2"/>
  <c r="HN26" i="2"/>
  <c r="IP22" i="2"/>
  <c r="HN22" i="2"/>
  <c r="IP18" i="2"/>
  <c r="HU18" i="2" s="1"/>
  <c r="HN18" i="2"/>
  <c r="IP14" i="2"/>
  <c r="HN14" i="2"/>
  <c r="IP10" i="2"/>
  <c r="HN10" i="2"/>
  <c r="IP6" i="2"/>
  <c r="HN6" i="2"/>
  <c r="GI34" i="2"/>
  <c r="HK34" i="2"/>
  <c r="GI42" i="2"/>
  <c r="HK42" i="2"/>
  <c r="HK52" i="2"/>
  <c r="GI52" i="2"/>
  <c r="GI62" i="2"/>
  <c r="HK62" i="2"/>
  <c r="GI66" i="2"/>
  <c r="HK66" i="2"/>
  <c r="GP28" i="2"/>
  <c r="HK28" i="2"/>
  <c r="GI28" i="2"/>
  <c r="GP24" i="2"/>
  <c r="HK24" i="2"/>
  <c r="GI24" i="2"/>
  <c r="GP16" i="2"/>
  <c r="HK16" i="2"/>
  <c r="GI16" i="2"/>
  <c r="IP66" i="2"/>
  <c r="HN66" i="2"/>
  <c r="IP58" i="2"/>
  <c r="HU58" i="2" s="1"/>
  <c r="HN58" i="2"/>
  <c r="HK36" i="2"/>
  <c r="GI36" i="2"/>
  <c r="HK44" i="2"/>
  <c r="GI44" i="2"/>
  <c r="GI54" i="2"/>
  <c r="HK54" i="2"/>
  <c r="GI65" i="2"/>
  <c r="HK65" i="2"/>
  <c r="GI27" i="2"/>
  <c r="HK27" i="2"/>
  <c r="GI23" i="2"/>
  <c r="HK23" i="2"/>
  <c r="GI19" i="2"/>
  <c r="HK19" i="2"/>
  <c r="GI15" i="2"/>
  <c r="HK15" i="2"/>
  <c r="GI11" i="2"/>
  <c r="HK11" i="2"/>
  <c r="GI7" i="2"/>
  <c r="HK7" i="2"/>
  <c r="HN65" i="2"/>
  <c r="IP65" i="2"/>
  <c r="HU65" i="2" s="1"/>
  <c r="HN61" i="2"/>
  <c r="IP61" i="2"/>
  <c r="HN57" i="2"/>
  <c r="IP57" i="2"/>
  <c r="HN53" i="2"/>
  <c r="IP53" i="2"/>
  <c r="HN49" i="2"/>
  <c r="IP49" i="2"/>
  <c r="IZ49" i="2" s="1"/>
  <c r="HN45" i="2"/>
  <c r="IP45" i="2"/>
  <c r="HN41" i="2"/>
  <c r="IP41" i="2"/>
  <c r="HN37" i="2"/>
  <c r="IP37" i="2"/>
  <c r="HN33" i="2"/>
  <c r="IP33" i="2"/>
  <c r="HU33" i="2" s="1"/>
  <c r="HN29" i="2"/>
  <c r="IP29" i="2"/>
  <c r="HN25" i="2"/>
  <c r="IP25" i="2"/>
  <c r="HU25" i="2" s="1"/>
  <c r="HN21" i="2"/>
  <c r="IP21" i="2"/>
  <c r="HN17" i="2"/>
  <c r="IP17" i="2"/>
  <c r="HN13" i="2"/>
  <c r="IP13" i="2"/>
  <c r="HN9" i="2"/>
  <c r="IP9" i="2"/>
  <c r="GI30" i="2"/>
  <c r="HK30" i="2"/>
  <c r="GI38" i="2"/>
  <c r="HK38" i="2"/>
  <c r="GI58" i="2"/>
  <c r="HK58" i="2"/>
  <c r="HK5" i="2"/>
  <c r="GI5" i="2"/>
  <c r="GI63" i="2"/>
  <c r="HK63" i="2"/>
  <c r="GP26" i="2"/>
  <c r="GI26" i="2"/>
  <c r="HK26" i="2"/>
  <c r="GP22" i="2"/>
  <c r="GI22" i="2"/>
  <c r="HK22" i="2"/>
  <c r="GP18" i="2"/>
  <c r="GI18" i="2"/>
  <c r="HK18" i="2"/>
  <c r="GP14" i="2"/>
  <c r="GI14" i="2"/>
  <c r="HK14" i="2"/>
  <c r="GP10" i="2"/>
  <c r="GI10" i="2"/>
  <c r="HK10" i="2"/>
  <c r="GP6" i="2"/>
  <c r="GI6" i="2"/>
  <c r="HK6" i="2"/>
  <c r="HN64" i="2"/>
  <c r="IP64" i="2"/>
  <c r="HN60" i="2"/>
  <c r="IP60" i="2"/>
  <c r="HN56" i="2"/>
  <c r="IP56" i="2"/>
  <c r="HN52" i="2"/>
  <c r="IP52" i="2"/>
  <c r="HN48" i="2"/>
  <c r="IP48" i="2"/>
  <c r="HN44" i="2"/>
  <c r="IP44" i="2"/>
  <c r="HU44" i="2" s="1"/>
  <c r="HN40" i="2"/>
  <c r="IP40" i="2"/>
  <c r="HN36" i="2"/>
  <c r="IP36" i="2"/>
  <c r="HN32" i="2"/>
  <c r="IP32" i="2"/>
  <c r="HN28" i="2"/>
  <c r="IP28" i="2"/>
  <c r="HU28" i="2" s="1"/>
  <c r="IG24" i="2"/>
  <c r="HN24" i="2"/>
  <c r="IP24" i="2"/>
  <c r="HN20" i="2"/>
  <c r="IP20" i="2"/>
  <c r="HU20" i="2" s="1"/>
  <c r="IG16" i="2"/>
  <c r="HN16" i="2"/>
  <c r="IP16" i="2"/>
  <c r="HU16" i="2" s="1"/>
  <c r="HN12" i="2"/>
  <c r="IP12" i="2"/>
  <c r="IG8" i="2"/>
  <c r="HN8" i="2"/>
  <c r="IP8" i="2"/>
  <c r="HU8" i="2" s="1"/>
  <c r="IG5" i="2"/>
  <c r="HN5" i="2"/>
  <c r="IP5" i="2"/>
  <c r="FD20" i="2"/>
  <c r="GF20" i="2"/>
  <c r="FD16" i="2"/>
  <c r="GF16" i="2"/>
  <c r="FD12" i="2"/>
  <c r="GF12" i="2"/>
  <c r="FD8" i="2"/>
  <c r="GF8" i="2"/>
  <c r="FD24" i="2"/>
  <c r="GF24" i="2"/>
  <c r="FD27" i="2"/>
  <c r="GF27" i="2"/>
  <c r="FD23" i="2"/>
  <c r="GF23" i="2"/>
  <c r="FD19" i="2"/>
  <c r="GF19" i="2"/>
  <c r="FD15" i="2"/>
  <c r="GF15" i="2"/>
  <c r="FD11" i="2"/>
  <c r="GF11" i="2"/>
  <c r="FD7" i="2"/>
  <c r="GF7" i="2"/>
  <c r="FD5" i="2"/>
  <c r="GF5" i="2"/>
  <c r="FK26" i="2"/>
  <c r="GF26" i="2"/>
  <c r="FD26" i="2"/>
  <c r="FK22" i="2"/>
  <c r="GF22" i="2"/>
  <c r="FD22" i="2"/>
  <c r="FK18" i="2"/>
  <c r="GF18" i="2"/>
  <c r="FD18" i="2"/>
  <c r="FK14" i="2"/>
  <c r="GF14" i="2"/>
  <c r="FD14" i="2"/>
  <c r="FK10" i="2"/>
  <c r="GF10" i="2"/>
  <c r="FD10" i="2"/>
  <c r="FK6" i="2"/>
  <c r="GF6" i="2"/>
  <c r="FD6" i="2"/>
  <c r="FD28" i="2"/>
  <c r="GF28" i="2"/>
  <c r="FD29" i="2"/>
  <c r="GF29" i="2"/>
  <c r="FD25" i="2"/>
  <c r="GF25" i="2"/>
  <c r="FD21" i="2"/>
  <c r="GF21" i="2"/>
  <c r="FD17" i="2"/>
  <c r="GF17" i="2"/>
  <c r="FD13" i="2"/>
  <c r="GF13" i="2"/>
  <c r="FD9" i="2"/>
  <c r="GF9" i="2"/>
  <c r="IE65" i="2"/>
  <c r="IG65" i="2"/>
  <c r="HR65" i="2"/>
  <c r="HQ65" i="2"/>
  <c r="IE61" i="2"/>
  <c r="IG61" i="2"/>
  <c r="HU61" i="2"/>
  <c r="HR61" i="2"/>
  <c r="HQ61" i="2"/>
  <c r="IE57" i="2"/>
  <c r="IG57" i="2"/>
  <c r="HU57" i="2"/>
  <c r="HR57" i="2"/>
  <c r="HQ57" i="2"/>
  <c r="IE53" i="2"/>
  <c r="IG53" i="2"/>
  <c r="HU53" i="2"/>
  <c r="HR53" i="2"/>
  <c r="HQ53" i="2"/>
  <c r="IE49" i="2"/>
  <c r="IG49" i="2"/>
  <c r="HU49" i="2"/>
  <c r="HR49" i="2"/>
  <c r="HQ49" i="2"/>
  <c r="IE45" i="2"/>
  <c r="IG45" i="2"/>
  <c r="HU45" i="2"/>
  <c r="HR45" i="2"/>
  <c r="HQ45" i="2"/>
  <c r="IE41" i="2"/>
  <c r="IG41" i="2"/>
  <c r="HR41" i="2"/>
  <c r="HQ41" i="2"/>
  <c r="HU41" i="2"/>
  <c r="IE37" i="2"/>
  <c r="IG37" i="2"/>
  <c r="HU37" i="2"/>
  <c r="HR37" i="2"/>
  <c r="HQ37" i="2"/>
  <c r="IE33" i="2"/>
  <c r="IG33" i="2"/>
  <c r="HR33" i="2"/>
  <c r="HQ33" i="2"/>
  <c r="IE29" i="2"/>
  <c r="IG29" i="2"/>
  <c r="HU29" i="2"/>
  <c r="HR29" i="2"/>
  <c r="HQ29" i="2"/>
  <c r="IE25" i="2"/>
  <c r="IG25" i="2"/>
  <c r="HR25" i="2"/>
  <c r="HQ25" i="2"/>
  <c r="IE21" i="2"/>
  <c r="IG21" i="2"/>
  <c r="HU21" i="2"/>
  <c r="HR21" i="2"/>
  <c r="HQ21" i="2"/>
  <c r="IE17" i="2"/>
  <c r="IG17" i="2"/>
  <c r="HU17" i="2"/>
  <c r="HR17" i="2"/>
  <c r="HQ17" i="2"/>
  <c r="IE13" i="2"/>
  <c r="IG13" i="2"/>
  <c r="HU13" i="2"/>
  <c r="HR13" i="2"/>
  <c r="HQ13" i="2"/>
  <c r="IE9" i="2"/>
  <c r="IG9" i="2"/>
  <c r="HU9" i="2"/>
  <c r="HR9" i="2"/>
  <c r="HQ9" i="2"/>
  <c r="IE66" i="2"/>
  <c r="HQ66" i="2"/>
  <c r="IG66" i="2"/>
  <c r="HU66" i="2"/>
  <c r="HR66" i="2"/>
  <c r="IE58" i="2"/>
  <c r="HQ58" i="2"/>
  <c r="IG58" i="2"/>
  <c r="HR58" i="2"/>
  <c r="IE64" i="2"/>
  <c r="HU64" i="2"/>
  <c r="HR64" i="2"/>
  <c r="HQ64" i="2"/>
  <c r="IG64" i="2"/>
  <c r="IE60" i="2"/>
  <c r="HR60" i="2"/>
  <c r="HU60" i="2"/>
  <c r="IG60" i="2"/>
  <c r="HQ60" i="2"/>
  <c r="IE56" i="2"/>
  <c r="HU56" i="2"/>
  <c r="HR56" i="2"/>
  <c r="HQ56" i="2"/>
  <c r="IG56" i="2"/>
  <c r="IE52" i="2"/>
  <c r="HU52" i="2"/>
  <c r="HR52" i="2"/>
  <c r="IG52" i="2"/>
  <c r="HQ52" i="2"/>
  <c r="IE48" i="2"/>
  <c r="HU48" i="2"/>
  <c r="HR48" i="2"/>
  <c r="HQ48" i="2"/>
  <c r="IG48" i="2"/>
  <c r="IE44" i="2"/>
  <c r="HR44" i="2"/>
  <c r="IG44" i="2"/>
  <c r="HQ44" i="2"/>
  <c r="IE40" i="2"/>
  <c r="HU40" i="2"/>
  <c r="HR40" i="2"/>
  <c r="HQ40" i="2"/>
  <c r="IG40" i="2"/>
  <c r="IE36" i="2"/>
  <c r="HU36" i="2"/>
  <c r="HR36" i="2"/>
  <c r="IG36" i="2"/>
  <c r="HQ36" i="2"/>
  <c r="IE32" i="2"/>
  <c r="HU32" i="2"/>
  <c r="HR32" i="2"/>
  <c r="HQ32" i="2"/>
  <c r="IG32" i="2"/>
  <c r="IE28" i="2"/>
  <c r="HR28" i="2"/>
  <c r="IG28" i="2"/>
  <c r="HQ28" i="2"/>
  <c r="IE63" i="2"/>
  <c r="HR63" i="2"/>
  <c r="HQ63" i="2"/>
  <c r="IG63" i="2"/>
  <c r="HU63" i="2"/>
  <c r="IE59" i="2"/>
  <c r="HR59" i="2"/>
  <c r="HQ59" i="2"/>
  <c r="IG59" i="2"/>
  <c r="IE55" i="2"/>
  <c r="HR55" i="2"/>
  <c r="HQ55" i="2"/>
  <c r="IG55" i="2"/>
  <c r="HU55" i="2"/>
  <c r="IE51" i="2"/>
  <c r="HR51" i="2"/>
  <c r="HQ51" i="2"/>
  <c r="IG51" i="2"/>
  <c r="IE47" i="2"/>
  <c r="HR47" i="2"/>
  <c r="HQ47" i="2"/>
  <c r="IG47" i="2"/>
  <c r="HU47" i="2"/>
  <c r="IE43" i="2"/>
  <c r="HR43" i="2"/>
  <c r="HQ43" i="2"/>
  <c r="HU43" i="2"/>
  <c r="IG43" i="2"/>
  <c r="IE39" i="2"/>
  <c r="HR39" i="2"/>
  <c r="HQ39" i="2"/>
  <c r="IG39" i="2"/>
  <c r="IE35" i="2"/>
  <c r="HR35" i="2"/>
  <c r="HQ35" i="2"/>
  <c r="IG35" i="2"/>
  <c r="IE31" i="2"/>
  <c r="HR31" i="2"/>
  <c r="HQ31" i="2"/>
  <c r="IG31" i="2"/>
  <c r="HU31" i="2"/>
  <c r="IE62" i="2"/>
  <c r="HQ62" i="2"/>
  <c r="IG62" i="2"/>
  <c r="HU62" i="2"/>
  <c r="HR62" i="2"/>
  <c r="IE54" i="2"/>
  <c r="HQ54" i="2"/>
  <c r="IG54" i="2"/>
  <c r="HU54" i="2"/>
  <c r="HR54" i="2"/>
  <c r="IE50" i="2"/>
  <c r="HQ50" i="2"/>
  <c r="IG50" i="2"/>
  <c r="HR50" i="2"/>
  <c r="IE46" i="2"/>
  <c r="HQ46" i="2"/>
  <c r="IG46" i="2"/>
  <c r="HU46" i="2"/>
  <c r="HR46" i="2"/>
  <c r="IE42" i="2"/>
  <c r="HQ42" i="2"/>
  <c r="IG42" i="2"/>
  <c r="HU42" i="2"/>
  <c r="HR42" i="2"/>
  <c r="IE38" i="2"/>
  <c r="HQ38" i="2"/>
  <c r="IG38" i="2"/>
  <c r="HU38" i="2"/>
  <c r="HR38" i="2"/>
  <c r="IE34" i="2"/>
  <c r="HQ34" i="2"/>
  <c r="IG34" i="2"/>
  <c r="HR34" i="2"/>
  <c r="IE30" i="2"/>
  <c r="HQ30" i="2"/>
  <c r="IG30" i="2"/>
  <c r="HU30" i="2"/>
  <c r="HR30" i="2"/>
  <c r="IE22" i="2"/>
  <c r="HQ22" i="2"/>
  <c r="IG22" i="2"/>
  <c r="HU22" i="2"/>
  <c r="HR22" i="2"/>
  <c r="IE14" i="2"/>
  <c r="HQ14" i="2"/>
  <c r="IG14" i="2"/>
  <c r="HU14" i="2"/>
  <c r="HR14" i="2"/>
  <c r="IE6" i="2"/>
  <c r="HQ6" i="2"/>
  <c r="IG6" i="2"/>
  <c r="HU6" i="2"/>
  <c r="HR6" i="2"/>
  <c r="IE67" i="2"/>
  <c r="HR67" i="2"/>
  <c r="HQ67" i="2"/>
  <c r="IE26" i="2"/>
  <c r="HQ26" i="2"/>
  <c r="IG26" i="2"/>
  <c r="IE18" i="2"/>
  <c r="HQ18" i="2"/>
  <c r="IG18" i="2"/>
  <c r="IE10" i="2"/>
  <c r="HQ10" i="2"/>
  <c r="IG10" i="2"/>
  <c r="IE24" i="2"/>
  <c r="HU24" i="2"/>
  <c r="HR24" i="2"/>
  <c r="IE20" i="2"/>
  <c r="HR20" i="2"/>
  <c r="IE16" i="2"/>
  <c r="HR16" i="2"/>
  <c r="IE12" i="2"/>
  <c r="HU12" i="2"/>
  <c r="HR12" i="2"/>
  <c r="IE8" i="2"/>
  <c r="HR8" i="2"/>
  <c r="HQ5" i="2"/>
  <c r="HQ20" i="2"/>
  <c r="HQ12" i="2"/>
  <c r="IE27" i="2"/>
  <c r="HR27" i="2"/>
  <c r="HQ27" i="2"/>
  <c r="IE23" i="2"/>
  <c r="HR23" i="2"/>
  <c r="HQ23" i="2"/>
  <c r="IE19" i="2"/>
  <c r="HR19" i="2"/>
  <c r="HQ19" i="2"/>
  <c r="IE15" i="2"/>
  <c r="HR15" i="2"/>
  <c r="HQ15" i="2"/>
  <c r="IE11" i="2"/>
  <c r="HR11" i="2"/>
  <c r="HQ11" i="2"/>
  <c r="IE7" i="2"/>
  <c r="HR7" i="2"/>
  <c r="HQ7" i="2"/>
  <c r="HU7" i="2"/>
  <c r="IG20" i="2"/>
  <c r="IG12" i="2"/>
  <c r="HU19" i="2"/>
  <c r="HR26" i="2"/>
  <c r="HR18" i="2"/>
  <c r="HR10" i="2"/>
  <c r="IE5" i="2"/>
  <c r="HR5" i="2"/>
  <c r="HU5" i="2"/>
  <c r="IG67" i="2"/>
  <c r="IG27" i="2"/>
  <c r="IG19" i="2"/>
  <c r="IG11" i="2"/>
  <c r="HU26" i="2"/>
  <c r="HU10" i="2"/>
  <c r="HQ24" i="2"/>
  <c r="HQ16" i="2"/>
  <c r="HQ8" i="2"/>
  <c r="GZ50" i="2"/>
  <c r="HB50" i="2"/>
  <c r="GL50" i="2"/>
  <c r="GM50" i="2"/>
  <c r="GP50" i="2"/>
  <c r="GZ62" i="2"/>
  <c r="HB62" i="2"/>
  <c r="GL62" i="2"/>
  <c r="GM62" i="2"/>
  <c r="GP62" i="2"/>
  <c r="GZ46" i="2"/>
  <c r="HB46" i="2"/>
  <c r="GL46" i="2"/>
  <c r="GM46" i="2"/>
  <c r="GP46" i="2"/>
  <c r="GZ42" i="2"/>
  <c r="HB42" i="2"/>
  <c r="GL42" i="2"/>
  <c r="GM42" i="2"/>
  <c r="GP42" i="2"/>
  <c r="GZ52" i="2"/>
  <c r="GP52" i="2"/>
  <c r="HB52" i="2"/>
  <c r="GL52" i="2"/>
  <c r="GM52" i="2"/>
  <c r="GZ60" i="2"/>
  <c r="GP60" i="2"/>
  <c r="HB60" i="2"/>
  <c r="GL60" i="2"/>
  <c r="GM60" i="2"/>
  <c r="GZ54" i="2"/>
  <c r="HB54" i="2"/>
  <c r="GL54" i="2"/>
  <c r="GM54" i="2"/>
  <c r="GP54" i="2"/>
  <c r="GZ58" i="2"/>
  <c r="HB58" i="2"/>
  <c r="GL58" i="2"/>
  <c r="GM58" i="2"/>
  <c r="GP58" i="2"/>
  <c r="GZ32" i="2"/>
  <c r="GP32" i="2"/>
  <c r="HB32" i="2"/>
  <c r="GL32" i="2"/>
  <c r="GM32" i="2"/>
  <c r="GO37" i="2"/>
  <c r="GZ30" i="2"/>
  <c r="HB30" i="2"/>
  <c r="GL30" i="2"/>
  <c r="GM30" i="2"/>
  <c r="GP30" i="2"/>
  <c r="GO35" i="2"/>
  <c r="GO33" i="2"/>
  <c r="GZ65" i="2"/>
  <c r="GM65" i="2"/>
  <c r="GP65" i="2"/>
  <c r="HB65" i="2"/>
  <c r="GL65" i="2"/>
  <c r="GO61" i="2"/>
  <c r="GO57" i="2"/>
  <c r="GO53" i="2"/>
  <c r="GO49" i="2"/>
  <c r="GZ67" i="2"/>
  <c r="GP67" i="2"/>
  <c r="HB67" i="2"/>
  <c r="GL67" i="2"/>
  <c r="GM67" i="2"/>
  <c r="GZ36" i="2"/>
  <c r="GP36" i="2"/>
  <c r="HB36" i="2"/>
  <c r="GL36" i="2"/>
  <c r="GM36" i="2"/>
  <c r="GO41" i="2"/>
  <c r="GZ44" i="2"/>
  <c r="GP44" i="2"/>
  <c r="HB44" i="2"/>
  <c r="GL44" i="2"/>
  <c r="GM44" i="2"/>
  <c r="GO31" i="2"/>
  <c r="GZ34" i="2"/>
  <c r="HB34" i="2"/>
  <c r="GL34" i="2"/>
  <c r="GM34" i="2"/>
  <c r="GP34" i="2"/>
  <c r="GO39" i="2"/>
  <c r="GO47" i="2"/>
  <c r="GZ5" i="2"/>
  <c r="GP5" i="2"/>
  <c r="HB5" i="2"/>
  <c r="GL5" i="2"/>
  <c r="GM5" i="2"/>
  <c r="GO64" i="2"/>
  <c r="GO56" i="2"/>
  <c r="GO48" i="2"/>
  <c r="GZ40" i="2"/>
  <c r="GP40" i="2"/>
  <c r="HB40" i="2"/>
  <c r="GL40" i="2"/>
  <c r="GM40" i="2"/>
  <c r="GZ63" i="2"/>
  <c r="GP63" i="2"/>
  <c r="HB63" i="2"/>
  <c r="GL63" i="2"/>
  <c r="GM63" i="2"/>
  <c r="GO59" i="2"/>
  <c r="GO55" i="2"/>
  <c r="GO51" i="2"/>
  <c r="GZ38" i="2"/>
  <c r="HB38" i="2"/>
  <c r="GL38" i="2"/>
  <c r="GM38" i="2"/>
  <c r="GP38" i="2"/>
  <c r="GO43" i="2"/>
  <c r="GZ66" i="2"/>
  <c r="HB66" i="2"/>
  <c r="GL66" i="2"/>
  <c r="GM66" i="2"/>
  <c r="GP66" i="2"/>
  <c r="GO45" i="2"/>
  <c r="GZ27" i="2"/>
  <c r="GZ23" i="2"/>
  <c r="GZ19" i="2"/>
  <c r="GZ15" i="2"/>
  <c r="GZ11" i="2"/>
  <c r="GZ7" i="2"/>
  <c r="GL29" i="2"/>
  <c r="GL25" i="2"/>
  <c r="GL21" i="2"/>
  <c r="GL17" i="2"/>
  <c r="GL13" i="2"/>
  <c r="GL9" i="2"/>
  <c r="GM28" i="2"/>
  <c r="GM24" i="2"/>
  <c r="GM20" i="2"/>
  <c r="GM16" i="2"/>
  <c r="GM12" i="2"/>
  <c r="GM8" i="2"/>
  <c r="HB29" i="2"/>
  <c r="HB25" i="2"/>
  <c r="HB21" i="2"/>
  <c r="HB17" i="2"/>
  <c r="HB13" i="2"/>
  <c r="HB9" i="2"/>
  <c r="GZ26" i="2"/>
  <c r="GZ22" i="2"/>
  <c r="GZ18" i="2"/>
  <c r="GZ14" i="2"/>
  <c r="GZ10" i="2"/>
  <c r="GZ6" i="2"/>
  <c r="GL28" i="2"/>
  <c r="GL24" i="2"/>
  <c r="GL20" i="2"/>
  <c r="GL16" i="2"/>
  <c r="GL12" i="2"/>
  <c r="GL8" i="2"/>
  <c r="GM27" i="2"/>
  <c r="GM23" i="2"/>
  <c r="GM19" i="2"/>
  <c r="GM15" i="2"/>
  <c r="GM11" i="2"/>
  <c r="GM7" i="2"/>
  <c r="HB28" i="2"/>
  <c r="HB24" i="2"/>
  <c r="HB20" i="2"/>
  <c r="HB16" i="2"/>
  <c r="HB12" i="2"/>
  <c r="HB8" i="2"/>
  <c r="GZ29" i="2"/>
  <c r="GZ25" i="2"/>
  <c r="GZ21" i="2"/>
  <c r="GZ17" i="2"/>
  <c r="GZ13" i="2"/>
  <c r="GZ9" i="2"/>
  <c r="GL27" i="2"/>
  <c r="GL23" i="2"/>
  <c r="GL19" i="2"/>
  <c r="GL15" i="2"/>
  <c r="GL11" i="2"/>
  <c r="GL7" i="2"/>
  <c r="GM26" i="2"/>
  <c r="GM22" i="2"/>
  <c r="GM18" i="2"/>
  <c r="GM14" i="2"/>
  <c r="GM10" i="2"/>
  <c r="GM6" i="2"/>
  <c r="HB27" i="2"/>
  <c r="HB23" i="2"/>
  <c r="HB19" i="2"/>
  <c r="HB15" i="2"/>
  <c r="HB11" i="2"/>
  <c r="HB7" i="2"/>
  <c r="GZ28" i="2"/>
  <c r="GZ24" i="2"/>
  <c r="GZ20" i="2"/>
  <c r="GZ16" i="2"/>
  <c r="GZ12" i="2"/>
  <c r="GZ8" i="2"/>
  <c r="GL26" i="2"/>
  <c r="GL22" i="2"/>
  <c r="GL18" i="2"/>
  <c r="GL14" i="2"/>
  <c r="GL10" i="2"/>
  <c r="GL6" i="2"/>
  <c r="GM29" i="2"/>
  <c r="GM25" i="2"/>
  <c r="GM21" i="2"/>
  <c r="GM17" i="2"/>
  <c r="GM13" i="2"/>
  <c r="GM9" i="2"/>
  <c r="GP27" i="2"/>
  <c r="GP23" i="2"/>
  <c r="GP19" i="2"/>
  <c r="GP15" i="2"/>
  <c r="GP11" i="2"/>
  <c r="GP7" i="2"/>
  <c r="HB26" i="2"/>
  <c r="HB22" i="2"/>
  <c r="HB18" i="2"/>
  <c r="HB14" i="2"/>
  <c r="HB10" i="2"/>
  <c r="HB6" i="2"/>
  <c r="FU29" i="2"/>
  <c r="FU25" i="2"/>
  <c r="FU21" i="2"/>
  <c r="FU17" i="2"/>
  <c r="FU13" i="2"/>
  <c r="FU9" i="2"/>
  <c r="FU5" i="2"/>
  <c r="FU28" i="2"/>
  <c r="FU24" i="2"/>
  <c r="FU20" i="2"/>
  <c r="FU16" i="2"/>
  <c r="FU12" i="2"/>
  <c r="FU8" i="2"/>
  <c r="FK29" i="2"/>
  <c r="FK25" i="2"/>
  <c r="FK21" i="2"/>
  <c r="FK17" i="2"/>
  <c r="FK13" i="2"/>
  <c r="FK9" i="2"/>
  <c r="FU27" i="2"/>
  <c r="FU23" i="2"/>
  <c r="FU19" i="2"/>
  <c r="FU15" i="2"/>
  <c r="FU11" i="2"/>
  <c r="FU7" i="2"/>
  <c r="FK5" i="2"/>
  <c r="FK28" i="2"/>
  <c r="FK24" i="2"/>
  <c r="FK20" i="2"/>
  <c r="FK16" i="2"/>
  <c r="FK12" i="2"/>
  <c r="FK8" i="2"/>
  <c r="FU26" i="2"/>
  <c r="FU22" i="2"/>
  <c r="FU18" i="2"/>
  <c r="FU14" i="2"/>
  <c r="FU10" i="2"/>
  <c r="FU6" i="2"/>
  <c r="FK27" i="2"/>
  <c r="FK23" i="2"/>
  <c r="FK19" i="2"/>
  <c r="FK15" i="2"/>
  <c r="FK11" i="2"/>
  <c r="FK7" i="2"/>
  <c r="F2" i="23"/>
  <c r="GI45" i="2" l="1"/>
  <c r="HK45" i="2"/>
  <c r="HK48" i="2"/>
  <c r="GI48" i="2"/>
  <c r="GI49" i="2"/>
  <c r="HK49" i="2"/>
  <c r="GI43" i="2"/>
  <c r="HK43" i="2"/>
  <c r="GI59" i="2"/>
  <c r="HK59" i="2"/>
  <c r="HK56" i="2"/>
  <c r="GI56" i="2"/>
  <c r="GI39" i="2"/>
  <c r="HK39" i="2"/>
  <c r="GI41" i="2"/>
  <c r="HK41" i="2"/>
  <c r="GI53" i="2"/>
  <c r="HK53" i="2"/>
  <c r="GI33" i="2"/>
  <c r="HK33" i="2"/>
  <c r="HK64" i="2"/>
  <c r="GI64" i="2"/>
  <c r="GI57" i="2"/>
  <c r="HK57" i="2"/>
  <c r="GI35" i="2"/>
  <c r="HK35" i="2"/>
  <c r="GI51" i="2"/>
  <c r="HK51" i="2"/>
  <c r="GI31" i="2"/>
  <c r="HK31" i="2"/>
  <c r="GI61" i="2"/>
  <c r="HK61" i="2"/>
  <c r="GI55" i="2"/>
  <c r="HK55" i="2"/>
  <c r="GI47" i="2"/>
  <c r="HK47" i="2"/>
  <c r="GI37" i="2"/>
  <c r="HK37" i="2"/>
  <c r="GZ45" i="2"/>
  <c r="GM45" i="2"/>
  <c r="GP45" i="2"/>
  <c r="HB45" i="2"/>
  <c r="GL45" i="2"/>
  <c r="GZ59" i="2"/>
  <c r="GP59" i="2"/>
  <c r="HB59" i="2"/>
  <c r="GL59" i="2"/>
  <c r="GM59" i="2"/>
  <c r="GZ31" i="2"/>
  <c r="GP31" i="2"/>
  <c r="HB31" i="2"/>
  <c r="GL31" i="2"/>
  <c r="GM31" i="2"/>
  <c r="GZ64" i="2"/>
  <c r="GP64" i="2"/>
  <c r="HB64" i="2"/>
  <c r="GL64" i="2"/>
  <c r="GM64" i="2"/>
  <c r="GZ53" i="2"/>
  <c r="GM53" i="2"/>
  <c r="GP53" i="2"/>
  <c r="HB53" i="2"/>
  <c r="GL53" i="2"/>
  <c r="GZ51" i="2"/>
  <c r="GP51" i="2"/>
  <c r="HB51" i="2"/>
  <c r="GL51" i="2"/>
  <c r="GM51" i="2"/>
  <c r="GZ39" i="2"/>
  <c r="GP39" i="2"/>
  <c r="HB39" i="2"/>
  <c r="GL39" i="2"/>
  <c r="GM39" i="2"/>
  <c r="GZ57" i="2"/>
  <c r="GM57" i="2"/>
  <c r="GP57" i="2"/>
  <c r="HB57" i="2"/>
  <c r="GL57" i="2"/>
  <c r="GZ35" i="2"/>
  <c r="GP35" i="2"/>
  <c r="HB35" i="2"/>
  <c r="GL35" i="2"/>
  <c r="GM35" i="2"/>
  <c r="GZ55" i="2"/>
  <c r="GP55" i="2"/>
  <c r="HB55" i="2"/>
  <c r="GL55" i="2"/>
  <c r="GM55" i="2"/>
  <c r="GZ48" i="2"/>
  <c r="GP48" i="2"/>
  <c r="HB48" i="2"/>
  <c r="GL48" i="2"/>
  <c r="GM48" i="2"/>
  <c r="GZ47" i="2"/>
  <c r="GP47" i="2"/>
  <c r="HB47" i="2"/>
  <c r="GL47" i="2"/>
  <c r="GM47" i="2"/>
  <c r="GZ61" i="2"/>
  <c r="GM61" i="2"/>
  <c r="GP61" i="2"/>
  <c r="HB61" i="2"/>
  <c r="GL61" i="2"/>
  <c r="GZ33" i="2"/>
  <c r="GM33" i="2"/>
  <c r="GP33" i="2"/>
  <c r="HB33" i="2"/>
  <c r="GL33" i="2"/>
  <c r="GZ43" i="2"/>
  <c r="GP43" i="2"/>
  <c r="HB43" i="2"/>
  <c r="GL43" i="2"/>
  <c r="GM43" i="2"/>
  <c r="GZ56" i="2"/>
  <c r="GP56" i="2"/>
  <c r="HB56" i="2"/>
  <c r="GL56" i="2"/>
  <c r="GM56" i="2"/>
  <c r="GZ41" i="2"/>
  <c r="GM41" i="2"/>
  <c r="GP41" i="2"/>
  <c r="HB41" i="2"/>
  <c r="GL41" i="2"/>
  <c r="GZ49" i="2"/>
  <c r="GM49" i="2"/>
  <c r="GP49" i="2"/>
  <c r="HB49" i="2"/>
  <c r="GL49" i="2"/>
  <c r="GZ37" i="2"/>
  <c r="GM37" i="2"/>
  <c r="GP37" i="2"/>
  <c r="HB37" i="2"/>
  <c r="GL37" i="2"/>
  <c r="FG6" i="2"/>
  <c r="FG7" i="2"/>
  <c r="FG8" i="2"/>
  <c r="FG9" i="2"/>
  <c r="FG10" i="2"/>
  <c r="FG11" i="2"/>
  <c r="FG12" i="2"/>
  <c r="FG13" i="2"/>
  <c r="FG14" i="2"/>
  <c r="FG15" i="2"/>
  <c r="FG16" i="2"/>
  <c r="FG17" i="2"/>
  <c r="FG18" i="2"/>
  <c r="FG19" i="2"/>
  <c r="FG20" i="2"/>
  <c r="FG21" i="2"/>
  <c r="FG22" i="2"/>
  <c r="FG23" i="2"/>
  <c r="FG24" i="2"/>
  <c r="FG25" i="2"/>
  <c r="FG26" i="2"/>
  <c r="FG27" i="2"/>
  <c r="FG28" i="2"/>
  <c r="FG29" i="2"/>
  <c r="FG5" i="2"/>
  <c r="FH6" i="2"/>
  <c r="FH7" i="2"/>
  <c r="FH8" i="2"/>
  <c r="FH9" i="2"/>
  <c r="FH10" i="2"/>
  <c r="FH11" i="2"/>
  <c r="FH12" i="2"/>
  <c r="FH13" i="2"/>
  <c r="FH14" i="2"/>
  <c r="FH15" i="2"/>
  <c r="FH16" i="2"/>
  <c r="FH17" i="2"/>
  <c r="FH18" i="2"/>
  <c r="FH19" i="2"/>
  <c r="FH20" i="2"/>
  <c r="FH21" i="2"/>
  <c r="FH22" i="2"/>
  <c r="FH23" i="2"/>
  <c r="FH24" i="2"/>
  <c r="FH25" i="2"/>
  <c r="FH26" i="2"/>
  <c r="FH27" i="2"/>
  <c r="FH28" i="2"/>
  <c r="FH29" i="2"/>
  <c r="FH5" i="2"/>
  <c r="FW5" i="2"/>
  <c r="FW6" i="2"/>
  <c r="FW7" i="2"/>
  <c r="FW8" i="2"/>
  <c r="FW9" i="2"/>
  <c r="FW10" i="2"/>
  <c r="FW11" i="2"/>
  <c r="FW12" i="2"/>
  <c r="FW13" i="2"/>
  <c r="FW14" i="2"/>
  <c r="FW15" i="2"/>
  <c r="FW16" i="2"/>
  <c r="FW17" i="2"/>
  <c r="FW18" i="2"/>
  <c r="FW19" i="2"/>
  <c r="FW20" i="2"/>
  <c r="FW21" i="2"/>
  <c r="FW22" i="2"/>
  <c r="FW23" i="2"/>
  <c r="FW24" i="2"/>
  <c r="FW25" i="2"/>
  <c r="FW26" i="2"/>
  <c r="FW27" i="2"/>
  <c r="FW28" i="2"/>
  <c r="FW29" i="2"/>
  <c r="FJ67" i="2"/>
  <c r="FJ65" i="2"/>
  <c r="FJ63" i="2"/>
  <c r="FJ61" i="2"/>
  <c r="FJ59" i="2"/>
  <c r="FJ57" i="2"/>
  <c r="FJ55" i="2"/>
  <c r="FJ53" i="2"/>
  <c r="FJ51" i="2"/>
  <c r="FJ49" i="2"/>
  <c r="FJ47" i="2"/>
  <c r="FJ45" i="2"/>
  <c r="FJ43" i="2"/>
  <c r="FJ41" i="2"/>
  <c r="FJ39" i="2"/>
  <c r="FJ37" i="2"/>
  <c r="FJ35" i="2"/>
  <c r="FJ33" i="2"/>
  <c r="FJ31" i="2"/>
  <c r="FG35" i="2" l="1"/>
  <c r="FD35" i="2"/>
  <c r="GF35" i="2"/>
  <c r="FH37" i="2"/>
  <c r="FD37" i="2"/>
  <c r="GF37" i="2"/>
  <c r="FH45" i="2"/>
  <c r="FD45" i="2"/>
  <c r="GF45" i="2"/>
  <c r="FH53" i="2"/>
  <c r="FD53" i="2"/>
  <c r="GF53" i="2"/>
  <c r="FH61" i="2"/>
  <c r="FD61" i="2"/>
  <c r="GF61" i="2"/>
  <c r="FD41" i="2"/>
  <c r="GF41" i="2"/>
  <c r="FG51" i="2"/>
  <c r="FD51" i="2"/>
  <c r="GF51" i="2"/>
  <c r="FG31" i="2"/>
  <c r="FD31" i="2"/>
  <c r="GF31" i="2"/>
  <c r="FG39" i="2"/>
  <c r="FD39" i="2"/>
  <c r="GF39" i="2"/>
  <c r="FD47" i="2"/>
  <c r="GF47" i="2"/>
  <c r="FD55" i="2"/>
  <c r="GF55" i="2"/>
  <c r="FD63" i="2"/>
  <c r="GF63" i="2"/>
  <c r="FD33" i="2"/>
  <c r="GF33" i="2"/>
  <c r="FD49" i="2"/>
  <c r="GF49" i="2"/>
  <c r="FD57" i="2"/>
  <c r="GF57" i="2"/>
  <c r="FD65" i="2"/>
  <c r="GF65" i="2"/>
  <c r="FD43" i="2"/>
  <c r="GF43" i="2"/>
  <c r="FG59" i="2"/>
  <c r="FD59" i="2"/>
  <c r="GF59" i="2"/>
  <c r="FG67" i="2"/>
  <c r="FD67" i="2"/>
  <c r="GF67" i="2"/>
  <c r="FK67" i="2" s="1"/>
  <c r="FU43" i="2"/>
  <c r="FJ48" i="2"/>
  <c r="FJ30" i="2"/>
  <c r="FU33" i="2"/>
  <c r="FK33" i="2"/>
  <c r="FJ38" i="2"/>
  <c r="FU41" i="2"/>
  <c r="FK41" i="2"/>
  <c r="FJ46" i="2"/>
  <c r="FU49" i="2"/>
  <c r="FK49" i="2"/>
  <c r="FJ54" i="2"/>
  <c r="FU57" i="2"/>
  <c r="FJ62" i="2"/>
  <c r="FU65" i="2"/>
  <c r="FK65" i="2"/>
  <c r="FG65" i="2"/>
  <c r="FG61" i="2"/>
  <c r="FG57" i="2"/>
  <c r="FG53" i="2"/>
  <c r="FG49" i="2"/>
  <c r="FG45" i="2"/>
  <c r="FG41" i="2"/>
  <c r="FG37" i="2"/>
  <c r="FG33" i="2"/>
  <c r="FU47" i="2"/>
  <c r="FK47" i="2"/>
  <c r="FJ52" i="2"/>
  <c r="FU55" i="2"/>
  <c r="FK55" i="2"/>
  <c r="FJ60" i="2"/>
  <c r="FU63" i="2"/>
  <c r="FK63" i="2"/>
  <c r="FW67" i="2"/>
  <c r="FW63" i="2"/>
  <c r="FW59" i="2"/>
  <c r="FW55" i="2"/>
  <c r="FW51" i="2"/>
  <c r="FW47" i="2"/>
  <c r="FW43" i="2"/>
  <c r="FW39" i="2"/>
  <c r="FW35" i="2"/>
  <c r="FW31" i="2"/>
  <c r="FK57" i="2"/>
  <c r="FH65" i="2"/>
  <c r="FH57" i="2"/>
  <c r="FH49" i="2"/>
  <c r="FH41" i="2"/>
  <c r="FH33" i="2"/>
  <c r="FU37" i="2"/>
  <c r="FK37" i="2"/>
  <c r="FJ42" i="2"/>
  <c r="FU45" i="2"/>
  <c r="FK45" i="2"/>
  <c r="FJ50" i="2"/>
  <c r="FU53" i="2"/>
  <c r="FK53" i="2"/>
  <c r="FJ58" i="2"/>
  <c r="FU61" i="2"/>
  <c r="FK61" i="2"/>
  <c r="FJ66" i="2"/>
  <c r="FG63" i="2"/>
  <c r="FG55" i="2"/>
  <c r="FG47" i="2"/>
  <c r="FG43" i="2"/>
  <c r="FU31" i="2"/>
  <c r="FJ36" i="2"/>
  <c r="FU39" i="2"/>
  <c r="FK39" i="2"/>
  <c r="FJ44" i="2"/>
  <c r="FJ34" i="2"/>
  <c r="FJ32" i="2"/>
  <c r="FU35" i="2"/>
  <c r="FK35" i="2"/>
  <c r="FJ40" i="2"/>
  <c r="FU51" i="2"/>
  <c r="FK51" i="2"/>
  <c r="FJ56" i="2"/>
  <c r="FU59" i="2"/>
  <c r="FJ64" i="2"/>
  <c r="FU67" i="2"/>
  <c r="FW65" i="2"/>
  <c r="FW61" i="2"/>
  <c r="FW57" i="2"/>
  <c r="FW53" i="2"/>
  <c r="FW49" i="2"/>
  <c r="FW45" i="2"/>
  <c r="FW41" i="2"/>
  <c r="FW37" i="2"/>
  <c r="FW33" i="2"/>
  <c r="FK59" i="2"/>
  <c r="FK43" i="2"/>
  <c r="FK31" i="2"/>
  <c r="FH67" i="2"/>
  <c r="FH63" i="2"/>
  <c r="FH59" i="2"/>
  <c r="FH55" i="2"/>
  <c r="FH51" i="2"/>
  <c r="FH47" i="2"/>
  <c r="FH43" i="2"/>
  <c r="FH39" i="2"/>
  <c r="FH35" i="2"/>
  <c r="FH31" i="2"/>
  <c r="FD56" i="2" l="1"/>
  <c r="GF56" i="2"/>
  <c r="FD44" i="2"/>
  <c r="GF44" i="2"/>
  <c r="FD64" i="2"/>
  <c r="GF64" i="2"/>
  <c r="FK64" i="2" s="1"/>
  <c r="FD32" i="2"/>
  <c r="GF32" i="2"/>
  <c r="GF42" i="2"/>
  <c r="FD42" i="2"/>
  <c r="FD52" i="2"/>
  <c r="GF52" i="2"/>
  <c r="FK52" i="2" s="1"/>
  <c r="GF54" i="2"/>
  <c r="FD54" i="2"/>
  <c r="GF34" i="2"/>
  <c r="FD34" i="2"/>
  <c r="FD36" i="2"/>
  <c r="GF36" i="2"/>
  <c r="GF50" i="2"/>
  <c r="FD50" i="2"/>
  <c r="FD60" i="2"/>
  <c r="GF60" i="2"/>
  <c r="FK60" i="2" s="1"/>
  <c r="GF30" i="2"/>
  <c r="FD30" i="2"/>
  <c r="GF58" i="2"/>
  <c r="FD58" i="2"/>
  <c r="GF62" i="2"/>
  <c r="FD62" i="2"/>
  <c r="GF38" i="2"/>
  <c r="FD38" i="2"/>
  <c r="FD48" i="2"/>
  <c r="GF48" i="2"/>
  <c r="FD40" i="2"/>
  <c r="GF40" i="2"/>
  <c r="GF66" i="2"/>
  <c r="FD66" i="2"/>
  <c r="GF46" i="2"/>
  <c r="FD46" i="2"/>
  <c r="FU40" i="2"/>
  <c r="FK40" i="2"/>
  <c r="FH40" i="2"/>
  <c r="FG40" i="2"/>
  <c r="FW40" i="2"/>
  <c r="FU50" i="2"/>
  <c r="FK50" i="2"/>
  <c r="FG50" i="2"/>
  <c r="FW50" i="2"/>
  <c r="FH50" i="2"/>
  <c r="FU32" i="2"/>
  <c r="FK32" i="2"/>
  <c r="FH32" i="2"/>
  <c r="FG32" i="2"/>
  <c r="FW32" i="2"/>
  <c r="FU64" i="2"/>
  <c r="FH64" i="2"/>
  <c r="FG64" i="2"/>
  <c r="FW64" i="2"/>
  <c r="FU44" i="2"/>
  <c r="FK44" i="2"/>
  <c r="FH44" i="2"/>
  <c r="FG44" i="2"/>
  <c r="FW44" i="2"/>
  <c r="FU58" i="2"/>
  <c r="FG58" i="2"/>
  <c r="FW58" i="2"/>
  <c r="FH58" i="2"/>
  <c r="FK58" i="2"/>
  <c r="FU42" i="2"/>
  <c r="FG42" i="2"/>
  <c r="FW42" i="2"/>
  <c r="FH42" i="2"/>
  <c r="FK42" i="2"/>
  <c r="FU62" i="2"/>
  <c r="FG62" i="2"/>
  <c r="FW62" i="2"/>
  <c r="FH62" i="2"/>
  <c r="FK62" i="2"/>
  <c r="FU46" i="2"/>
  <c r="FK46" i="2"/>
  <c r="FG46" i="2"/>
  <c r="FW46" i="2"/>
  <c r="FH46" i="2"/>
  <c r="FU30" i="2"/>
  <c r="FG30" i="2"/>
  <c r="FW30" i="2"/>
  <c r="FH30" i="2"/>
  <c r="FK30" i="2"/>
  <c r="FU56" i="2"/>
  <c r="FK56" i="2"/>
  <c r="FH56" i="2"/>
  <c r="FG56" i="2"/>
  <c r="FW56" i="2"/>
  <c r="FU36" i="2"/>
  <c r="FK36" i="2"/>
  <c r="FH36" i="2"/>
  <c r="FG36" i="2"/>
  <c r="FW36" i="2"/>
  <c r="FU60" i="2"/>
  <c r="FH60" i="2"/>
  <c r="FG60" i="2"/>
  <c r="FW60" i="2"/>
  <c r="FU34" i="2"/>
  <c r="FK34" i="2"/>
  <c r="FG34" i="2"/>
  <c r="FW34" i="2"/>
  <c r="FH34" i="2"/>
  <c r="FU66" i="2"/>
  <c r="FK66" i="2"/>
  <c r="FG66" i="2"/>
  <c r="FW66" i="2"/>
  <c r="FH66" i="2"/>
  <c r="FU52" i="2"/>
  <c r="FH52" i="2"/>
  <c r="FG52" i="2"/>
  <c r="FW52" i="2"/>
  <c r="FU54" i="2"/>
  <c r="FK54" i="2"/>
  <c r="FG54" i="2"/>
  <c r="FW54" i="2"/>
  <c r="FH54" i="2"/>
  <c r="FU38" i="2"/>
  <c r="FK38" i="2"/>
  <c r="FG38" i="2"/>
  <c r="FW38" i="2"/>
  <c r="FH38" i="2"/>
  <c r="FU48" i="2"/>
  <c r="FK48" i="2"/>
  <c r="FH48" i="2"/>
  <c r="FG48" i="2"/>
  <c r="FW48" i="2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EE67" i="2"/>
  <c r="EE66" i="2"/>
  <c r="EE65" i="2"/>
  <c r="EE64" i="2"/>
  <c r="EE63" i="2"/>
  <c r="EE62" i="2"/>
  <c r="EE61" i="2"/>
  <c r="EE60" i="2"/>
  <c r="FA60" i="2" s="1"/>
  <c r="EE59" i="2"/>
  <c r="EE58" i="2"/>
  <c r="EE57" i="2"/>
  <c r="EE56" i="2"/>
  <c r="EE55" i="2"/>
  <c r="EE54" i="2"/>
  <c r="FA54" i="2" s="1"/>
  <c r="EE53" i="2"/>
  <c r="EE52" i="2"/>
  <c r="EE51" i="2"/>
  <c r="FA51" i="2" s="1"/>
  <c r="EE50" i="2"/>
  <c r="EE49" i="2"/>
  <c r="EE48" i="2"/>
  <c r="EE47" i="2"/>
  <c r="EE46" i="2"/>
  <c r="EE45" i="2"/>
  <c r="EE44" i="2"/>
  <c r="FA44" i="2" s="1"/>
  <c r="EE43" i="2"/>
  <c r="FA43" i="2" s="1"/>
  <c r="EE42" i="2"/>
  <c r="EE41" i="2"/>
  <c r="EE40" i="2"/>
  <c r="EE39" i="2"/>
  <c r="EE38" i="2"/>
  <c r="EE37" i="2"/>
  <c r="EE36" i="2"/>
  <c r="EE35" i="2"/>
  <c r="EE34" i="2"/>
  <c r="EE33" i="2"/>
  <c r="EE32" i="2"/>
  <c r="EE31" i="2"/>
  <c r="EE30" i="2"/>
  <c r="EE29" i="2"/>
  <c r="EE28" i="2"/>
  <c r="EE27" i="2"/>
  <c r="EE26" i="2"/>
  <c r="EE25" i="2"/>
  <c r="EE24" i="2"/>
  <c r="EE23" i="2"/>
  <c r="EE22" i="2"/>
  <c r="EE21" i="2"/>
  <c r="EE20" i="2"/>
  <c r="FA20" i="2" s="1"/>
  <c r="EE19" i="2"/>
  <c r="FA19" i="2" s="1"/>
  <c r="EE18" i="2"/>
  <c r="EE17" i="2"/>
  <c r="EE16" i="2"/>
  <c r="EE15" i="2"/>
  <c r="EE14" i="2"/>
  <c r="FA14" i="2" s="1"/>
  <c r="EE13" i="2"/>
  <c r="EE12" i="2"/>
  <c r="EE11" i="2"/>
  <c r="EE10" i="2"/>
  <c r="EE9" i="2"/>
  <c r="EE8" i="2"/>
  <c r="EE7" i="2"/>
  <c r="FA7" i="2" s="1"/>
  <c r="EE6" i="2"/>
  <c r="A6" i="18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D5" i="18"/>
  <c r="F4" i="18"/>
  <c r="D69" i="17"/>
  <c r="D68" i="17"/>
  <c r="E67" i="17"/>
  <c r="D67" i="16"/>
  <c r="CZ67" i="2" s="1"/>
  <c r="E66" i="17"/>
  <c r="D66" i="16"/>
  <c r="CZ66" i="2" s="1"/>
  <c r="E65" i="17"/>
  <c r="D65" i="16"/>
  <c r="CZ65" i="2" s="1"/>
  <c r="E64" i="17"/>
  <c r="D64" i="16"/>
  <c r="CZ64" i="2" s="1"/>
  <c r="E63" i="17"/>
  <c r="D63" i="16"/>
  <c r="CZ63" i="2" s="1"/>
  <c r="E62" i="17"/>
  <c r="D62" i="16"/>
  <c r="CZ62" i="2" s="1"/>
  <c r="E61" i="17"/>
  <c r="D61" i="16"/>
  <c r="CZ61" i="2" s="1"/>
  <c r="E60" i="17"/>
  <c r="D60" i="16"/>
  <c r="CZ60" i="2" s="1"/>
  <c r="E59" i="17"/>
  <c r="D59" i="16"/>
  <c r="CZ59" i="2" s="1"/>
  <c r="E58" i="17"/>
  <c r="D58" i="16"/>
  <c r="CZ58" i="2" s="1"/>
  <c r="E57" i="17"/>
  <c r="D57" i="16"/>
  <c r="CZ57" i="2" s="1"/>
  <c r="E56" i="17"/>
  <c r="D56" i="16"/>
  <c r="CZ56" i="2" s="1"/>
  <c r="E55" i="17"/>
  <c r="D55" i="16"/>
  <c r="CZ55" i="2" s="1"/>
  <c r="E54" i="17"/>
  <c r="D54" i="16"/>
  <c r="E53" i="17"/>
  <c r="D53" i="16"/>
  <c r="E52" i="17"/>
  <c r="D52" i="16"/>
  <c r="E51" i="17"/>
  <c r="D51" i="16"/>
  <c r="E50" i="17"/>
  <c r="D50" i="16"/>
  <c r="E49" i="17"/>
  <c r="D49" i="16"/>
  <c r="E48" i="17"/>
  <c r="D48" i="16"/>
  <c r="E47" i="17"/>
  <c r="D47" i="16"/>
  <c r="E46" i="17"/>
  <c r="D46" i="16"/>
  <c r="E45" i="17"/>
  <c r="D45" i="16"/>
  <c r="E44" i="17"/>
  <c r="D44" i="16"/>
  <c r="E43" i="17"/>
  <c r="D43" i="16"/>
  <c r="E42" i="17"/>
  <c r="D42" i="16"/>
  <c r="E41" i="17"/>
  <c r="D41" i="16"/>
  <c r="E40" i="17"/>
  <c r="D40" i="16"/>
  <c r="E39" i="17"/>
  <c r="D39" i="16"/>
  <c r="E38" i="17"/>
  <c r="D38" i="16"/>
  <c r="E37" i="17"/>
  <c r="D37" i="16"/>
  <c r="E36" i="17"/>
  <c r="D36" i="16"/>
  <c r="E35" i="17"/>
  <c r="D35" i="16"/>
  <c r="E34" i="17"/>
  <c r="D34" i="16"/>
  <c r="E33" i="17"/>
  <c r="D33" i="16"/>
  <c r="E32" i="17"/>
  <c r="D32" i="16"/>
  <c r="E31" i="17"/>
  <c r="D31" i="16"/>
  <c r="E30" i="17"/>
  <c r="D30" i="16"/>
  <c r="E29" i="17"/>
  <c r="D29" i="16"/>
  <c r="E28" i="17"/>
  <c r="D28" i="16"/>
  <c r="E27" i="17"/>
  <c r="D27" i="16"/>
  <c r="E26" i="17"/>
  <c r="D26" i="16"/>
  <c r="E25" i="17"/>
  <c r="D25" i="16"/>
  <c r="E24" i="17"/>
  <c r="D24" i="16"/>
  <c r="E23" i="17"/>
  <c r="D23" i="16"/>
  <c r="E22" i="17"/>
  <c r="D22" i="16"/>
  <c r="E21" i="17"/>
  <c r="D21" i="16"/>
  <c r="E20" i="17"/>
  <c r="D20" i="16"/>
  <c r="E19" i="17"/>
  <c r="D19" i="16"/>
  <c r="E18" i="17"/>
  <c r="D18" i="16"/>
  <c r="E17" i="17"/>
  <c r="D17" i="16"/>
  <c r="E16" i="17"/>
  <c r="D16" i="16"/>
  <c r="E15" i="17"/>
  <c r="D15" i="16"/>
  <c r="E14" i="17"/>
  <c r="D14" i="16"/>
  <c r="E13" i="17"/>
  <c r="D13" i="16"/>
  <c r="E12" i="17"/>
  <c r="D12" i="16"/>
  <c r="E11" i="17"/>
  <c r="D11" i="16"/>
  <c r="E10" i="17"/>
  <c r="D10" i="16"/>
  <c r="E9" i="17"/>
  <c r="D9" i="16"/>
  <c r="E8" i="17"/>
  <c r="D8" i="16"/>
  <c r="E7" i="17"/>
  <c r="D7" i="16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E6" i="17"/>
  <c r="D6" i="16"/>
  <c r="A6" i="17"/>
  <c r="E5" i="17"/>
  <c r="D5" i="17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E5" i="16"/>
  <c r="H4" i="16"/>
  <c r="DV66" i="2" l="1"/>
  <c r="DV67" i="2"/>
  <c r="DV63" i="2"/>
  <c r="DV59" i="2"/>
  <c r="DV64" i="2"/>
  <c r="DV60" i="2"/>
  <c r="DV55" i="2"/>
  <c r="DV57" i="2"/>
  <c r="DV61" i="2"/>
  <c r="DV58" i="2"/>
  <c r="DV56" i="2"/>
  <c r="DV65" i="2"/>
  <c r="DV62" i="2"/>
  <c r="EE5" i="2"/>
  <c r="E4" i="18"/>
  <c r="CZ16" i="2"/>
  <c r="CZ24" i="2"/>
  <c r="CZ26" i="2"/>
  <c r="CZ30" i="2"/>
  <c r="CZ34" i="2"/>
  <c r="CZ38" i="2"/>
  <c r="CZ40" i="2"/>
  <c r="CZ50" i="2"/>
  <c r="CZ52" i="2"/>
  <c r="CZ54" i="2"/>
  <c r="CZ8" i="2"/>
  <c r="CZ10" i="2"/>
  <c r="CZ18" i="2"/>
  <c r="CZ13" i="2"/>
  <c r="CZ23" i="2"/>
  <c r="CZ14" i="2"/>
  <c r="CZ7" i="2"/>
  <c r="CZ9" i="2"/>
  <c r="CZ11" i="2"/>
  <c r="CZ15" i="2"/>
  <c r="CZ17" i="2"/>
  <c r="CZ19" i="2"/>
  <c r="CZ21" i="2"/>
  <c r="CZ25" i="2"/>
  <c r="CZ27" i="2"/>
  <c r="CZ29" i="2"/>
  <c r="CZ31" i="2"/>
  <c r="CZ33" i="2"/>
  <c r="CZ35" i="2"/>
  <c r="CZ37" i="2"/>
  <c r="CZ39" i="2"/>
  <c r="CZ41" i="2"/>
  <c r="CZ43" i="2"/>
  <c r="CZ45" i="2"/>
  <c r="CZ47" i="2"/>
  <c r="CZ49" i="2"/>
  <c r="CZ51" i="2"/>
  <c r="CZ53" i="2"/>
  <c r="CZ6" i="2"/>
  <c r="CZ12" i="2"/>
  <c r="CZ20" i="2"/>
  <c r="CZ22" i="2"/>
  <c r="CZ28" i="2"/>
  <c r="CZ32" i="2"/>
  <c r="CZ36" i="2"/>
  <c r="CZ42" i="2"/>
  <c r="CZ44" i="2"/>
  <c r="CZ46" i="2"/>
  <c r="CZ48" i="2"/>
  <c r="DY23" i="2"/>
  <c r="FA23" i="2"/>
  <c r="EF23" i="2" s="1"/>
  <c r="DY35" i="2"/>
  <c r="FA35" i="2"/>
  <c r="DY12" i="2"/>
  <c r="FA12" i="2"/>
  <c r="EF12" i="2" s="1"/>
  <c r="DY9" i="2"/>
  <c r="FA9" i="2"/>
  <c r="DY17" i="2"/>
  <c r="FA17" i="2"/>
  <c r="DY21" i="2"/>
  <c r="FA21" i="2"/>
  <c r="DY6" i="2"/>
  <c r="FA6" i="2"/>
  <c r="DY10" i="2"/>
  <c r="FA10" i="2"/>
  <c r="DY18" i="2"/>
  <c r="FA18" i="2"/>
  <c r="DY22" i="2"/>
  <c r="FA22" i="2"/>
  <c r="DY26" i="2"/>
  <c r="FA26" i="2"/>
  <c r="DY30" i="2"/>
  <c r="FA30" i="2"/>
  <c r="DY34" i="2"/>
  <c r="FA34" i="2"/>
  <c r="DY38" i="2"/>
  <c r="FA38" i="2"/>
  <c r="DY42" i="2"/>
  <c r="FA42" i="2"/>
  <c r="DY46" i="2"/>
  <c r="FA46" i="2"/>
  <c r="DY50" i="2"/>
  <c r="FA50" i="2"/>
  <c r="DY58" i="2"/>
  <c r="FA58" i="2"/>
  <c r="DY62" i="2"/>
  <c r="FA62" i="2"/>
  <c r="DY66" i="2"/>
  <c r="FA66" i="2"/>
  <c r="DY27" i="2"/>
  <c r="FA27" i="2"/>
  <c r="DY47" i="2"/>
  <c r="FA47" i="2"/>
  <c r="DY55" i="2"/>
  <c r="FA55" i="2"/>
  <c r="DY59" i="2"/>
  <c r="FA59" i="2"/>
  <c r="DY63" i="2"/>
  <c r="FA63" i="2"/>
  <c r="DY67" i="2"/>
  <c r="FA67" i="2"/>
  <c r="DY11" i="2"/>
  <c r="FA11" i="2"/>
  <c r="EF11" i="2" s="1"/>
  <c r="DY15" i="2"/>
  <c r="FA15" i="2"/>
  <c r="DY31" i="2"/>
  <c r="FA31" i="2"/>
  <c r="DY5" i="2"/>
  <c r="FA5" i="2"/>
  <c r="DY8" i="2"/>
  <c r="FA8" i="2"/>
  <c r="DY16" i="2"/>
  <c r="FA16" i="2"/>
  <c r="DY28" i="2"/>
  <c r="FA28" i="2"/>
  <c r="DY32" i="2"/>
  <c r="FA32" i="2"/>
  <c r="DY36" i="2"/>
  <c r="FA36" i="2"/>
  <c r="DY40" i="2"/>
  <c r="FA40" i="2"/>
  <c r="DY48" i="2"/>
  <c r="FA48" i="2"/>
  <c r="DY52" i="2"/>
  <c r="FA52" i="2"/>
  <c r="DY56" i="2"/>
  <c r="FA56" i="2"/>
  <c r="DY64" i="2"/>
  <c r="FA64" i="2"/>
  <c r="DY39" i="2"/>
  <c r="FA39" i="2"/>
  <c r="DY24" i="2"/>
  <c r="FA24" i="2"/>
  <c r="DY13" i="2"/>
  <c r="FA13" i="2"/>
  <c r="DY25" i="2"/>
  <c r="FA25" i="2"/>
  <c r="DY29" i="2"/>
  <c r="FA29" i="2"/>
  <c r="EF29" i="2" s="1"/>
  <c r="DY33" i="2"/>
  <c r="FA33" i="2"/>
  <c r="DY37" i="2"/>
  <c r="FA37" i="2"/>
  <c r="DY41" i="2"/>
  <c r="FA41" i="2"/>
  <c r="DY45" i="2"/>
  <c r="FA45" i="2"/>
  <c r="DY49" i="2"/>
  <c r="FA49" i="2"/>
  <c r="DY53" i="2"/>
  <c r="FA53" i="2"/>
  <c r="DY57" i="2"/>
  <c r="FA57" i="2"/>
  <c r="DY61" i="2"/>
  <c r="FA61" i="2"/>
  <c r="DY65" i="2"/>
  <c r="FA65" i="2"/>
  <c r="CT56" i="2"/>
  <c r="CT58" i="2"/>
  <c r="CT62" i="2"/>
  <c r="CT64" i="2"/>
  <c r="CT115" i="2"/>
  <c r="CT107" i="2"/>
  <c r="CT99" i="2"/>
  <c r="CT91" i="2"/>
  <c r="CT79" i="2"/>
  <c r="EB43" i="2"/>
  <c r="DY43" i="2"/>
  <c r="EB51" i="2"/>
  <c r="DY51" i="2"/>
  <c r="CT60" i="2"/>
  <c r="CT66" i="2"/>
  <c r="CT111" i="2"/>
  <c r="CT103" i="2"/>
  <c r="CT95" i="2"/>
  <c r="CT87" i="2"/>
  <c r="CT83" i="2"/>
  <c r="CT75" i="2"/>
  <c r="CT71" i="2"/>
  <c r="ER7" i="2"/>
  <c r="DY7" i="2"/>
  <c r="EB19" i="2"/>
  <c r="DY19" i="2"/>
  <c r="CT114" i="2"/>
  <c r="CT110" i="2"/>
  <c r="CT106" i="2"/>
  <c r="CT102" i="2"/>
  <c r="CT98" i="2"/>
  <c r="CT94" i="2"/>
  <c r="CT90" i="2"/>
  <c r="CT86" i="2"/>
  <c r="CT82" i="2"/>
  <c r="CT78" i="2"/>
  <c r="CT74" i="2"/>
  <c r="CT70" i="2"/>
  <c r="EC20" i="2"/>
  <c r="DY20" i="2"/>
  <c r="EB44" i="2"/>
  <c r="DY44" i="2"/>
  <c r="EB60" i="2"/>
  <c r="DY60" i="2"/>
  <c r="CT55" i="2"/>
  <c r="CT63" i="2"/>
  <c r="CT67" i="2"/>
  <c r="CT109" i="2"/>
  <c r="CT101" i="2"/>
  <c r="CT93" i="2"/>
  <c r="CT89" i="2"/>
  <c r="CT85" i="2"/>
  <c r="CT81" i="2"/>
  <c r="CT77" i="2"/>
  <c r="CT73" i="2"/>
  <c r="CT69" i="2"/>
  <c r="CT57" i="2"/>
  <c r="CT59" i="2"/>
  <c r="CT61" i="2"/>
  <c r="CT65" i="2"/>
  <c r="CT113" i="2"/>
  <c r="CT105" i="2"/>
  <c r="CT97" i="2"/>
  <c r="CT116" i="2"/>
  <c r="CT112" i="2"/>
  <c r="CT108" i="2"/>
  <c r="CT104" i="2"/>
  <c r="CT100" i="2"/>
  <c r="CT96" i="2"/>
  <c r="CT92" i="2"/>
  <c r="CT88" i="2"/>
  <c r="CT84" i="2"/>
  <c r="CT80" i="2"/>
  <c r="CT76" i="2"/>
  <c r="CT72" i="2"/>
  <c r="CT68" i="2"/>
  <c r="ER14" i="2"/>
  <c r="DY14" i="2"/>
  <c r="EC54" i="2"/>
  <c r="DY54" i="2"/>
  <c r="F4" i="17"/>
  <c r="D5" i="16"/>
  <c r="CZ5" i="2" s="1"/>
  <c r="EP27" i="2"/>
  <c r="EF27" i="2"/>
  <c r="EP39" i="2"/>
  <c r="EF39" i="2"/>
  <c r="EP5" i="2"/>
  <c r="EF5" i="2"/>
  <c r="EP8" i="2"/>
  <c r="EF8" i="2"/>
  <c r="EP16" i="2"/>
  <c r="EF16" i="2"/>
  <c r="EP9" i="2"/>
  <c r="EF9" i="2"/>
  <c r="EP13" i="2"/>
  <c r="EF13" i="2"/>
  <c r="EP17" i="2"/>
  <c r="EF17" i="2"/>
  <c r="EP21" i="2"/>
  <c r="EF21" i="2"/>
  <c r="EP25" i="2"/>
  <c r="EF25" i="2"/>
  <c r="EP29" i="2"/>
  <c r="EP33" i="2"/>
  <c r="EF33" i="2"/>
  <c r="EP37" i="2"/>
  <c r="EF37" i="2"/>
  <c r="EP41" i="2"/>
  <c r="EF41" i="2"/>
  <c r="EP45" i="2"/>
  <c r="EF45" i="2"/>
  <c r="EP49" i="2"/>
  <c r="EF49" i="2"/>
  <c r="EP53" i="2"/>
  <c r="EF53" i="2"/>
  <c r="EP57" i="2"/>
  <c r="EF57" i="2"/>
  <c r="EP61" i="2"/>
  <c r="EF61" i="2"/>
  <c r="EP65" i="2"/>
  <c r="EF65" i="2"/>
  <c r="EB7" i="2"/>
  <c r="EC60" i="2"/>
  <c r="EB29" i="2"/>
  <c r="ER19" i="2"/>
  <c r="EP11" i="2"/>
  <c r="EC15" i="2"/>
  <c r="EP15" i="2"/>
  <c r="EF15" i="2"/>
  <c r="EC23" i="2"/>
  <c r="EP23" i="2"/>
  <c r="EP35" i="2"/>
  <c r="EF35" i="2"/>
  <c r="EP12" i="2"/>
  <c r="EP6" i="2"/>
  <c r="EF6" i="2"/>
  <c r="EP10" i="2"/>
  <c r="EF10" i="2"/>
  <c r="EB14" i="2"/>
  <c r="EP14" i="2"/>
  <c r="EF14" i="2"/>
  <c r="EP18" i="2"/>
  <c r="EF18" i="2"/>
  <c r="EP22" i="2"/>
  <c r="EF22" i="2"/>
  <c r="EP26" i="2"/>
  <c r="EF26" i="2"/>
  <c r="EP30" i="2"/>
  <c r="EF30" i="2"/>
  <c r="EP34" i="2"/>
  <c r="EF34" i="2"/>
  <c r="EB38" i="2"/>
  <c r="EP38" i="2"/>
  <c r="EF38" i="2"/>
  <c r="EP42" i="2"/>
  <c r="EF42" i="2"/>
  <c r="EP46" i="2"/>
  <c r="EF46" i="2"/>
  <c r="EP50" i="2"/>
  <c r="EF50" i="2"/>
  <c r="EB54" i="2"/>
  <c r="EP54" i="2"/>
  <c r="EF54" i="2"/>
  <c r="EP58" i="2"/>
  <c r="EF58" i="2"/>
  <c r="EP62" i="2"/>
  <c r="EF62" i="2"/>
  <c r="EB66" i="2"/>
  <c r="EP66" i="2"/>
  <c r="EF66" i="2"/>
  <c r="EB15" i="2"/>
  <c r="ER29" i="2"/>
  <c r="ER38" i="2"/>
  <c r="EB37" i="2"/>
  <c r="EC66" i="2"/>
  <c r="ER23" i="2"/>
  <c r="EC43" i="2"/>
  <c r="EP43" i="2"/>
  <c r="EF43" i="2"/>
  <c r="EP47" i="2"/>
  <c r="EF47" i="2"/>
  <c r="EC51" i="2"/>
  <c r="EP51" i="2"/>
  <c r="EF51" i="2"/>
  <c r="EP55" i="2"/>
  <c r="EF55" i="2"/>
  <c r="EP59" i="2"/>
  <c r="EF59" i="2"/>
  <c r="EP63" i="2"/>
  <c r="EF63" i="2"/>
  <c r="EP67" i="2"/>
  <c r="EF67" i="2"/>
  <c r="ER37" i="2"/>
  <c r="EC29" i="2"/>
  <c r="ER54" i="2"/>
  <c r="EC14" i="2"/>
  <c r="ER43" i="2"/>
  <c r="EC7" i="2"/>
  <c r="EP7" i="2"/>
  <c r="EF7" i="2"/>
  <c r="EC19" i="2"/>
  <c r="EP19" i="2"/>
  <c r="EF19" i="2"/>
  <c r="EP31" i="2"/>
  <c r="EF31" i="2"/>
  <c r="ER20" i="2"/>
  <c r="EP20" i="2"/>
  <c r="EF20" i="2"/>
  <c r="EP24" i="2"/>
  <c r="EF24" i="2"/>
  <c r="EP28" i="2"/>
  <c r="EF28" i="2"/>
  <c r="EP32" i="2"/>
  <c r="EF32" i="2"/>
  <c r="EP36" i="2"/>
  <c r="EF36" i="2"/>
  <c r="EP40" i="2"/>
  <c r="EF40" i="2"/>
  <c r="ER44" i="2"/>
  <c r="EP44" i="2"/>
  <c r="EF44" i="2"/>
  <c r="EP48" i="2"/>
  <c r="EF48" i="2"/>
  <c r="EP52" i="2"/>
  <c r="EF52" i="2"/>
  <c r="EP56" i="2"/>
  <c r="EF56" i="2"/>
  <c r="ER60" i="2"/>
  <c r="EP60" i="2"/>
  <c r="EF60" i="2"/>
  <c r="EP64" i="2"/>
  <c r="EF64" i="2"/>
  <c r="EB23" i="2"/>
  <c r="EC44" i="2"/>
  <c r="EB20" i="2"/>
  <c r="EC37" i="2"/>
  <c r="ER66" i="2"/>
  <c r="EC38" i="2"/>
  <c r="ER15" i="2"/>
  <c r="ER51" i="2"/>
  <c r="DK58" i="2"/>
  <c r="CX58" i="2"/>
  <c r="CW58" i="2"/>
  <c r="DK64" i="2"/>
  <c r="DA64" i="2"/>
  <c r="CX64" i="2"/>
  <c r="CW64" i="2"/>
  <c r="DK59" i="2"/>
  <c r="CX59" i="2"/>
  <c r="CW59" i="2"/>
  <c r="DK55" i="2"/>
  <c r="CX55" i="2"/>
  <c r="CW55" i="2"/>
  <c r="DA47" i="2"/>
  <c r="CX39" i="2"/>
  <c r="DK23" i="2"/>
  <c r="CW23" i="2"/>
  <c r="DK34" i="2"/>
  <c r="CW34" i="2"/>
  <c r="CX30" i="2"/>
  <c r="CW18" i="2"/>
  <c r="CX14" i="2"/>
  <c r="DK6" i="2"/>
  <c r="CW6" i="2"/>
  <c r="DK62" i="2"/>
  <c r="DA62" i="2"/>
  <c r="CX62" i="2"/>
  <c r="CW62" i="2"/>
  <c r="CW50" i="2"/>
  <c r="DK61" i="2"/>
  <c r="DA61" i="2"/>
  <c r="CX61" i="2"/>
  <c r="CW61" i="2"/>
  <c r="DK57" i="2"/>
  <c r="DA57" i="2"/>
  <c r="CX57" i="2"/>
  <c r="CW57" i="2"/>
  <c r="DK41" i="2"/>
  <c r="CX25" i="2"/>
  <c r="DK21" i="2"/>
  <c r="CW21" i="2"/>
  <c r="DA17" i="2"/>
  <c r="CX17" i="2"/>
  <c r="DK66" i="2"/>
  <c r="DA66" i="2"/>
  <c r="CX66" i="2"/>
  <c r="CW66" i="2"/>
  <c r="DK60" i="2"/>
  <c r="DA60" i="2"/>
  <c r="CX60" i="2"/>
  <c r="CW60" i="2"/>
  <c r="DK56" i="2"/>
  <c r="DA56" i="2"/>
  <c r="CX56" i="2"/>
  <c r="CW56" i="2"/>
  <c r="DK52" i="2"/>
  <c r="CX52" i="2"/>
  <c r="CW52" i="2"/>
  <c r="CW44" i="2"/>
  <c r="DK40" i="2"/>
  <c r="CX40" i="2"/>
  <c r="CW40" i="2"/>
  <c r="CX28" i="2"/>
  <c r="DK24" i="2"/>
  <c r="CX24" i="2"/>
  <c r="CW24" i="2"/>
  <c r="DK16" i="2"/>
  <c r="CX16" i="2"/>
  <c r="CW16" i="2"/>
  <c r="CX12" i="2"/>
  <c r="DK65" i="2"/>
  <c r="CX65" i="2"/>
  <c r="CW65" i="2"/>
  <c r="DK7" i="2"/>
  <c r="CX7" i="2"/>
  <c r="DK116" i="2"/>
  <c r="CX116" i="2"/>
  <c r="CW116" i="2"/>
  <c r="DK112" i="2"/>
  <c r="CX112" i="2"/>
  <c r="CW112" i="2"/>
  <c r="DK108" i="2"/>
  <c r="CX108" i="2"/>
  <c r="CW108" i="2"/>
  <c r="DK104" i="2"/>
  <c r="CX104" i="2"/>
  <c r="CW104" i="2"/>
  <c r="DK100" i="2"/>
  <c r="CX100" i="2"/>
  <c r="CW100" i="2"/>
  <c r="DK96" i="2"/>
  <c r="CX96" i="2"/>
  <c r="CW96" i="2"/>
  <c r="DK92" i="2"/>
  <c r="CX92" i="2"/>
  <c r="CW92" i="2"/>
  <c r="DK88" i="2"/>
  <c r="CX88" i="2"/>
  <c r="CW88" i="2"/>
  <c r="DK84" i="2"/>
  <c r="CX84" i="2"/>
  <c r="CW84" i="2"/>
  <c r="DK80" i="2"/>
  <c r="CX80" i="2"/>
  <c r="CW80" i="2"/>
  <c r="DK76" i="2"/>
  <c r="CX76" i="2"/>
  <c r="CW76" i="2"/>
  <c r="DK72" i="2"/>
  <c r="CX72" i="2"/>
  <c r="CW72" i="2"/>
  <c r="DK68" i="2"/>
  <c r="CX68" i="2"/>
  <c r="CW68" i="2"/>
  <c r="DK63" i="2"/>
  <c r="CX63" i="2"/>
  <c r="CW63" i="2"/>
  <c r="DK67" i="2"/>
  <c r="DA67" i="2"/>
  <c r="CX67" i="2"/>
  <c r="CW67" i="2"/>
  <c r="DK9" i="2"/>
  <c r="CW9" i="2"/>
  <c r="DK114" i="2"/>
  <c r="CX114" i="2"/>
  <c r="CW114" i="2"/>
  <c r="DK110" i="2"/>
  <c r="CX110" i="2"/>
  <c r="CW110" i="2"/>
  <c r="DK106" i="2"/>
  <c r="CX106" i="2"/>
  <c r="CW106" i="2"/>
  <c r="DK102" i="2"/>
  <c r="CX102" i="2"/>
  <c r="CW102" i="2"/>
  <c r="DK98" i="2"/>
  <c r="CX98" i="2"/>
  <c r="CW98" i="2"/>
  <c r="DK94" i="2"/>
  <c r="CX94" i="2"/>
  <c r="CW94" i="2"/>
  <c r="DK90" i="2"/>
  <c r="CX90" i="2"/>
  <c r="CW90" i="2"/>
  <c r="DK86" i="2"/>
  <c r="CX86" i="2"/>
  <c r="CW86" i="2"/>
  <c r="DK82" i="2"/>
  <c r="CX82" i="2"/>
  <c r="CW82" i="2"/>
  <c r="DK78" i="2"/>
  <c r="CX78" i="2"/>
  <c r="CW78" i="2"/>
  <c r="DK74" i="2"/>
  <c r="CX74" i="2"/>
  <c r="CW74" i="2"/>
  <c r="DK70" i="2"/>
  <c r="CX70" i="2"/>
  <c r="CW70" i="2"/>
  <c r="DK115" i="2"/>
  <c r="CX115" i="2"/>
  <c r="CW115" i="2"/>
  <c r="DK111" i="2"/>
  <c r="CX111" i="2"/>
  <c r="CW111" i="2"/>
  <c r="DK107" i="2"/>
  <c r="CX107" i="2"/>
  <c r="CW107" i="2"/>
  <c r="DK103" i="2"/>
  <c r="CX103" i="2"/>
  <c r="CW103" i="2"/>
  <c r="DK99" i="2"/>
  <c r="CX99" i="2"/>
  <c r="CW99" i="2"/>
  <c r="DK95" i="2"/>
  <c r="CX95" i="2"/>
  <c r="CW95" i="2"/>
  <c r="DK91" i="2"/>
  <c r="CX91" i="2"/>
  <c r="CW91" i="2"/>
  <c r="DK87" i="2"/>
  <c r="CX87" i="2"/>
  <c r="CW87" i="2"/>
  <c r="DK83" i="2"/>
  <c r="CX83" i="2"/>
  <c r="CW83" i="2"/>
  <c r="DK79" i="2"/>
  <c r="CX79" i="2"/>
  <c r="CW79" i="2"/>
  <c r="DK75" i="2"/>
  <c r="CX75" i="2"/>
  <c r="CW75" i="2"/>
  <c r="DK71" i="2"/>
  <c r="CX71" i="2"/>
  <c r="CW71" i="2"/>
  <c r="F4" i="16"/>
  <c r="CX8" i="2"/>
  <c r="CW8" i="2"/>
  <c r="DK113" i="2"/>
  <c r="CX113" i="2"/>
  <c r="CW113" i="2"/>
  <c r="DK109" i="2"/>
  <c r="CX109" i="2"/>
  <c r="CW109" i="2"/>
  <c r="DK105" i="2"/>
  <c r="CX105" i="2"/>
  <c r="CW105" i="2"/>
  <c r="DK101" i="2"/>
  <c r="CX101" i="2"/>
  <c r="CW101" i="2"/>
  <c r="DK97" i="2"/>
  <c r="CX97" i="2"/>
  <c r="CW97" i="2"/>
  <c r="DK93" i="2"/>
  <c r="CX93" i="2"/>
  <c r="CW93" i="2"/>
  <c r="DK89" i="2"/>
  <c r="CX89" i="2"/>
  <c r="CW89" i="2"/>
  <c r="DK85" i="2"/>
  <c r="CX85" i="2"/>
  <c r="CW85" i="2"/>
  <c r="DK81" i="2"/>
  <c r="CX81" i="2"/>
  <c r="CW81" i="2"/>
  <c r="DK77" i="2"/>
  <c r="CX77" i="2"/>
  <c r="CW77" i="2"/>
  <c r="DK73" i="2"/>
  <c r="CX73" i="2"/>
  <c r="CW73" i="2"/>
  <c r="DK69" i="2"/>
  <c r="CX69" i="2"/>
  <c r="CW69" i="2"/>
  <c r="ER13" i="2"/>
  <c r="EC13" i="2"/>
  <c r="EB13" i="2"/>
  <c r="ER21" i="2"/>
  <c r="EC21" i="2"/>
  <c r="EB21" i="2"/>
  <c r="ER45" i="2"/>
  <c r="EC45" i="2"/>
  <c r="EB45" i="2"/>
  <c r="EB6" i="2"/>
  <c r="ER6" i="2"/>
  <c r="EC6" i="2"/>
  <c r="EB10" i="2"/>
  <c r="ER10" i="2"/>
  <c r="EC10" i="2"/>
  <c r="EB22" i="2"/>
  <c r="ER22" i="2"/>
  <c r="EC22" i="2"/>
  <c r="EB26" i="2"/>
  <c r="ER26" i="2"/>
  <c r="EC26" i="2"/>
  <c r="EB42" i="2"/>
  <c r="ER42" i="2"/>
  <c r="EC42" i="2"/>
  <c r="EC27" i="2"/>
  <c r="EB27" i="2"/>
  <c r="ER27" i="2"/>
  <c r="EC31" i="2"/>
  <c r="EB31" i="2"/>
  <c r="ER31" i="2"/>
  <c r="EC35" i="2"/>
  <c r="EB35" i="2"/>
  <c r="ER35" i="2"/>
  <c r="EC39" i="2"/>
  <c r="EB39" i="2"/>
  <c r="ER39" i="2"/>
  <c r="EC55" i="2"/>
  <c r="EB55" i="2"/>
  <c r="ER55" i="2"/>
  <c r="EC59" i="2"/>
  <c r="EB59" i="2"/>
  <c r="ER59" i="2"/>
  <c r="ER5" i="2"/>
  <c r="EC5" i="2"/>
  <c r="EB5" i="2"/>
  <c r="ER8" i="2"/>
  <c r="EC8" i="2"/>
  <c r="EB8" i="2"/>
  <c r="ER12" i="2"/>
  <c r="EC12" i="2"/>
  <c r="EB12" i="2"/>
  <c r="ER16" i="2"/>
  <c r="EC16" i="2"/>
  <c r="EB16" i="2"/>
  <c r="ER24" i="2"/>
  <c r="EC24" i="2"/>
  <c r="EB24" i="2"/>
  <c r="ER28" i="2"/>
  <c r="EC28" i="2"/>
  <c r="EB28" i="2"/>
  <c r="ER32" i="2"/>
  <c r="EC32" i="2"/>
  <c r="EB32" i="2"/>
  <c r="ER36" i="2"/>
  <c r="EC36" i="2"/>
  <c r="EB36" i="2"/>
  <c r="ER40" i="2"/>
  <c r="EC40" i="2"/>
  <c r="EB40" i="2"/>
  <c r="ER48" i="2"/>
  <c r="EC48" i="2"/>
  <c r="EB48" i="2"/>
  <c r="ER52" i="2"/>
  <c r="EC52" i="2"/>
  <c r="EB52" i="2"/>
  <c r="ER56" i="2"/>
  <c r="EC56" i="2"/>
  <c r="EB56" i="2"/>
  <c r="ER64" i="2"/>
  <c r="EC64" i="2"/>
  <c r="EB64" i="2"/>
  <c r="ER25" i="2"/>
  <c r="EC25" i="2"/>
  <c r="EB25" i="2"/>
  <c r="ER49" i="2"/>
  <c r="EC49" i="2"/>
  <c r="EB49" i="2"/>
  <c r="ER53" i="2"/>
  <c r="EC53" i="2"/>
  <c r="EB53" i="2"/>
  <c r="ER57" i="2"/>
  <c r="EC57" i="2"/>
  <c r="EB57" i="2"/>
  <c r="ER61" i="2"/>
  <c r="EC61" i="2"/>
  <c r="EB61" i="2"/>
  <c r="ER65" i="2"/>
  <c r="EC65" i="2"/>
  <c r="EB65" i="2"/>
  <c r="ER17" i="2"/>
  <c r="EC17" i="2"/>
  <c r="EB17" i="2"/>
  <c r="ER33" i="2"/>
  <c r="EC33" i="2"/>
  <c r="EB33" i="2"/>
  <c r="EB34" i="2"/>
  <c r="ER34" i="2"/>
  <c r="EC34" i="2"/>
  <c r="EB46" i="2"/>
  <c r="ER46" i="2"/>
  <c r="EC46" i="2"/>
  <c r="EB50" i="2"/>
  <c r="ER50" i="2"/>
  <c r="EC50" i="2"/>
  <c r="EB58" i="2"/>
  <c r="ER58" i="2"/>
  <c r="EC58" i="2"/>
  <c r="EB62" i="2"/>
  <c r="ER62" i="2"/>
  <c r="EC62" i="2"/>
  <c r="ER9" i="2"/>
  <c r="EC9" i="2"/>
  <c r="EB9" i="2"/>
  <c r="ER41" i="2"/>
  <c r="EC41" i="2"/>
  <c r="EB41" i="2"/>
  <c r="EB18" i="2"/>
  <c r="ER18" i="2"/>
  <c r="EC18" i="2"/>
  <c r="EB30" i="2"/>
  <c r="ER30" i="2"/>
  <c r="EC30" i="2"/>
  <c r="EC11" i="2"/>
  <c r="EB11" i="2"/>
  <c r="ER11" i="2"/>
  <c r="EC47" i="2"/>
  <c r="EB47" i="2"/>
  <c r="ER47" i="2"/>
  <c r="EC63" i="2"/>
  <c r="EB63" i="2"/>
  <c r="ER63" i="2"/>
  <c r="EC67" i="2"/>
  <c r="EB67" i="2"/>
  <c r="ER67" i="2"/>
  <c r="H4" i="18"/>
  <c r="DA113" i="2"/>
  <c r="DA109" i="2"/>
  <c r="DA105" i="2"/>
  <c r="DA101" i="2"/>
  <c r="DA97" i="2"/>
  <c r="DA93" i="2"/>
  <c r="DA89" i="2"/>
  <c r="DA85" i="2"/>
  <c r="DA81" i="2"/>
  <c r="DA77" i="2"/>
  <c r="DA73" i="2"/>
  <c r="DA69" i="2"/>
  <c r="DA65" i="2"/>
  <c r="DA9" i="2"/>
  <c r="DM113" i="2"/>
  <c r="DM109" i="2"/>
  <c r="DM105" i="2"/>
  <c r="DM101" i="2"/>
  <c r="DM97" i="2"/>
  <c r="DM93" i="2"/>
  <c r="DM89" i="2"/>
  <c r="DM85" i="2"/>
  <c r="DM81" i="2"/>
  <c r="DM77" i="2"/>
  <c r="DM73" i="2"/>
  <c r="DM69" i="2"/>
  <c r="DM65" i="2"/>
  <c r="DM61" i="2"/>
  <c r="DM57" i="2"/>
  <c r="DM25" i="2"/>
  <c r="DM17" i="2"/>
  <c r="DM9" i="2"/>
  <c r="DA116" i="2"/>
  <c r="DA112" i="2"/>
  <c r="DA108" i="2"/>
  <c r="DA104" i="2"/>
  <c r="DA100" i="2"/>
  <c r="DA96" i="2"/>
  <c r="DA92" i="2"/>
  <c r="DA88" i="2"/>
  <c r="DA84" i="2"/>
  <c r="DA80" i="2"/>
  <c r="DA76" i="2"/>
  <c r="DA72" i="2"/>
  <c r="DA68" i="2"/>
  <c r="DA40" i="2"/>
  <c r="DA24" i="2"/>
  <c r="DA16" i="2"/>
  <c r="DM116" i="2"/>
  <c r="DM112" i="2"/>
  <c r="DM108" i="2"/>
  <c r="DM104" i="2"/>
  <c r="DM100" i="2"/>
  <c r="DM96" i="2"/>
  <c r="DM92" i="2"/>
  <c r="DM88" i="2"/>
  <c r="DM84" i="2"/>
  <c r="DM80" i="2"/>
  <c r="DM76" i="2"/>
  <c r="DM72" i="2"/>
  <c r="DM68" i="2"/>
  <c r="DM64" i="2"/>
  <c r="DM60" i="2"/>
  <c r="DM56" i="2"/>
  <c r="DM52" i="2"/>
  <c r="DM40" i="2"/>
  <c r="DM24" i="2"/>
  <c r="DM16" i="2"/>
  <c r="DM8" i="2"/>
  <c r="DA115" i="2"/>
  <c r="DA111" i="2"/>
  <c r="DA107" i="2"/>
  <c r="DA103" i="2"/>
  <c r="DA99" i="2"/>
  <c r="DA95" i="2"/>
  <c r="DA91" i="2"/>
  <c r="DA87" i="2"/>
  <c r="DA83" i="2"/>
  <c r="DA79" i="2"/>
  <c r="DA75" i="2"/>
  <c r="DA71" i="2"/>
  <c r="DA63" i="2"/>
  <c r="DA59" i="2"/>
  <c r="DA55" i="2"/>
  <c r="DA35" i="2"/>
  <c r="DA11" i="2"/>
  <c r="DA7" i="2"/>
  <c r="DM115" i="2"/>
  <c r="DM111" i="2"/>
  <c r="DM107" i="2"/>
  <c r="DM103" i="2"/>
  <c r="DM99" i="2"/>
  <c r="DM95" i="2"/>
  <c r="DM91" i="2"/>
  <c r="DM87" i="2"/>
  <c r="DM83" i="2"/>
  <c r="DM79" i="2"/>
  <c r="DM75" i="2"/>
  <c r="DM71" i="2"/>
  <c r="DM67" i="2"/>
  <c r="DM63" i="2"/>
  <c r="DM59" i="2"/>
  <c r="DM55" i="2"/>
  <c r="DM39" i="2"/>
  <c r="DM23" i="2"/>
  <c r="DM7" i="2"/>
  <c r="DA114" i="2"/>
  <c r="DA110" i="2"/>
  <c r="DA106" i="2"/>
  <c r="DA102" i="2"/>
  <c r="DA98" i="2"/>
  <c r="DA94" i="2"/>
  <c r="DA90" i="2"/>
  <c r="DA86" i="2"/>
  <c r="DA82" i="2"/>
  <c r="DA78" i="2"/>
  <c r="DA74" i="2"/>
  <c r="DA70" i="2"/>
  <c r="DA58" i="2"/>
  <c r="DA34" i="2"/>
  <c r="DA18" i="2"/>
  <c r="DA10" i="2"/>
  <c r="DM114" i="2"/>
  <c r="DM110" i="2"/>
  <c r="DM106" i="2"/>
  <c r="DM102" i="2"/>
  <c r="DM98" i="2"/>
  <c r="DM94" i="2"/>
  <c r="DM90" i="2"/>
  <c r="DM86" i="2"/>
  <c r="DM82" i="2"/>
  <c r="DM78" i="2"/>
  <c r="DM74" i="2"/>
  <c r="DM70" i="2"/>
  <c r="DM66" i="2"/>
  <c r="DM62" i="2"/>
  <c r="DM58" i="2"/>
  <c r="DM50" i="2"/>
  <c r="DM34" i="2"/>
  <c r="DM18" i="2"/>
  <c r="BU24" i="2"/>
  <c r="BU34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D6" i="15"/>
  <c r="D7" i="15"/>
  <c r="D7" i="13" s="1"/>
  <c r="BU7" i="2" s="1"/>
  <c r="D8" i="15"/>
  <c r="D9" i="15"/>
  <c r="D10" i="15"/>
  <c r="D11" i="15"/>
  <c r="D12" i="15"/>
  <c r="D13" i="15"/>
  <c r="D14" i="15"/>
  <c r="D14" i="13" s="1"/>
  <c r="BU14" i="2" s="1"/>
  <c r="D15" i="15"/>
  <c r="D15" i="13" s="1"/>
  <c r="BU15" i="2" s="1"/>
  <c r="D16" i="15"/>
  <c r="D17" i="15"/>
  <c r="D18" i="15"/>
  <c r="D19" i="15"/>
  <c r="D19" i="13" s="1"/>
  <c r="BU19" i="2" s="1"/>
  <c r="D20" i="15"/>
  <c r="D21" i="15"/>
  <c r="D22" i="15"/>
  <c r="D23" i="15"/>
  <c r="D23" i="13" s="1"/>
  <c r="BU23" i="2" s="1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5" i="13" s="1"/>
  <c r="BU45" i="2" s="1"/>
  <c r="D46" i="15"/>
  <c r="D46" i="13" s="1"/>
  <c r="BU46" i="2" s="1"/>
  <c r="D47" i="15"/>
  <c r="D47" i="13" s="1"/>
  <c r="BU47" i="2" s="1"/>
  <c r="D48" i="15"/>
  <c r="D48" i="13" s="1"/>
  <c r="BU48" i="2" s="1"/>
  <c r="D49" i="15"/>
  <c r="D49" i="13" s="1"/>
  <c r="BU49" i="2" s="1"/>
  <c r="D50" i="15"/>
  <c r="D50" i="13" s="1"/>
  <c r="BU50" i="2" s="1"/>
  <c r="D51" i="15"/>
  <c r="D51" i="13" s="1"/>
  <c r="BU51" i="2" s="1"/>
  <c r="D52" i="15"/>
  <c r="D52" i="13" s="1"/>
  <c r="BU52" i="2" s="1"/>
  <c r="D53" i="15"/>
  <c r="D53" i="13" s="1"/>
  <c r="BU53" i="2" s="1"/>
  <c r="D54" i="15"/>
  <c r="D54" i="13" s="1"/>
  <c r="BU54" i="2" s="1"/>
  <c r="D55" i="15"/>
  <c r="D55" i="13" s="1"/>
  <c r="BU55" i="2" s="1"/>
  <c r="D56" i="15"/>
  <c r="D56" i="13" s="1"/>
  <c r="BU56" i="2" s="1"/>
  <c r="D57" i="15"/>
  <c r="D57" i="13" s="1"/>
  <c r="BU57" i="2" s="1"/>
  <c r="D58" i="15"/>
  <c r="D58" i="13" s="1"/>
  <c r="BU58" i="2" s="1"/>
  <c r="D59" i="15"/>
  <c r="D59" i="13" s="1"/>
  <c r="BU59" i="2" s="1"/>
  <c r="D60" i="15"/>
  <c r="D60" i="13" s="1"/>
  <c r="BU60" i="2" s="1"/>
  <c r="D61" i="15"/>
  <c r="D61" i="13" s="1"/>
  <c r="BU61" i="2" s="1"/>
  <c r="D62" i="15"/>
  <c r="D62" i="13" s="1"/>
  <c r="BU62" i="2" s="1"/>
  <c r="D63" i="15"/>
  <c r="D63" i="13" s="1"/>
  <c r="BU63" i="2" s="1"/>
  <c r="D64" i="15"/>
  <c r="D64" i="13" s="1"/>
  <c r="BU64" i="2" s="1"/>
  <c r="D65" i="15"/>
  <c r="D65" i="13" s="1"/>
  <c r="BU65" i="2" s="1"/>
  <c r="D66" i="15"/>
  <c r="D66" i="13" s="1"/>
  <c r="BU66" i="2" s="1"/>
  <c r="D67" i="15"/>
  <c r="D67" i="13" s="1"/>
  <c r="BU67" i="2" s="1"/>
  <c r="D5" i="15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7" i="13" s="1"/>
  <c r="BU27" i="2" s="1"/>
  <c r="D25" i="14"/>
  <c r="D24" i="14"/>
  <c r="D23" i="14"/>
  <c r="D22" i="14"/>
  <c r="D21" i="14"/>
  <c r="D21" i="13" s="1"/>
  <c r="BU21" i="2" s="1"/>
  <c r="D20" i="14"/>
  <c r="D20" i="13" s="1"/>
  <c r="BU20" i="2" s="1"/>
  <c r="D19" i="14"/>
  <c r="D18" i="14"/>
  <c r="D18" i="13" s="1"/>
  <c r="BU18" i="2" s="1"/>
  <c r="D17" i="14"/>
  <c r="D17" i="13" s="1"/>
  <c r="BU17" i="2" s="1"/>
  <c r="D16" i="14"/>
  <c r="D16" i="13" s="1"/>
  <c r="BU16" i="2" s="1"/>
  <c r="D15" i="14"/>
  <c r="D14" i="14"/>
  <c r="D13" i="14"/>
  <c r="D12" i="14"/>
  <c r="D12" i="13" s="1"/>
  <c r="BU12" i="2" s="1"/>
  <c r="D11" i="14"/>
  <c r="D11" i="13" s="1"/>
  <c r="BU11" i="2" s="1"/>
  <c r="D10" i="14"/>
  <c r="D10" i="13" s="1"/>
  <c r="BU10" i="2" s="1"/>
  <c r="D9" i="14"/>
  <c r="D9" i="13" s="1"/>
  <c r="BU9" i="2" s="1"/>
  <c r="D8" i="14"/>
  <c r="D8" i="13" s="1"/>
  <c r="D7" i="14"/>
  <c r="D6" i="14"/>
  <c r="A6" i="14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D5" i="14"/>
  <c r="D5" i="13" s="1"/>
  <c r="BU5" i="2" s="1"/>
  <c r="D44" i="13"/>
  <c r="BU44" i="2" s="1"/>
  <c r="D43" i="13"/>
  <c r="BU43" i="2" s="1"/>
  <c r="D42" i="13"/>
  <c r="BU42" i="2" s="1"/>
  <c r="D41" i="13"/>
  <c r="BU41" i="2" s="1"/>
  <c r="D40" i="13"/>
  <c r="BU40" i="2" s="1"/>
  <c r="D39" i="13"/>
  <c r="BU39" i="2" s="1"/>
  <c r="D38" i="13"/>
  <c r="BU38" i="2" s="1"/>
  <c r="D37" i="13"/>
  <c r="BU37" i="2" s="1"/>
  <c r="D36" i="13"/>
  <c r="BU36" i="2" s="1"/>
  <c r="D35" i="13"/>
  <c r="BU35" i="2" s="1"/>
  <c r="D34" i="13"/>
  <c r="BU8" i="2" s="1"/>
  <c r="D33" i="13"/>
  <c r="BU33" i="2" s="1"/>
  <c r="D32" i="13"/>
  <c r="BU32" i="2" s="1"/>
  <c r="D31" i="13"/>
  <c r="BU31" i="2" s="1"/>
  <c r="D30" i="13"/>
  <c r="BU30" i="2" s="1"/>
  <c r="D29" i="13"/>
  <c r="BU29" i="2" s="1"/>
  <c r="D28" i="13"/>
  <c r="BU28" i="2" s="1"/>
  <c r="D26" i="13"/>
  <c r="BU26" i="2" s="1"/>
  <c r="D25" i="13"/>
  <c r="BU25" i="2" s="1"/>
  <c r="D22" i="13"/>
  <c r="BU22" i="2" s="1"/>
  <c r="D13" i="13"/>
  <c r="BU13" i="2" s="1"/>
  <c r="D6" i="13"/>
  <c r="BU6" i="2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P13" i="2"/>
  <c r="AP24" i="2"/>
  <c r="AP25" i="2"/>
  <c r="AP26" i="2"/>
  <c r="AP34" i="2"/>
  <c r="AP53" i="2"/>
  <c r="AP68" i="2"/>
  <c r="D63" i="12"/>
  <c r="D67" i="11" s="1"/>
  <c r="AP67" i="2" s="1"/>
  <c r="D23" i="12"/>
  <c r="D23" i="11" s="1"/>
  <c r="AP23" i="2" s="1"/>
  <c r="D24" i="12"/>
  <c r="D27" i="11" s="1"/>
  <c r="AP27" i="2" s="1"/>
  <c r="D25" i="12"/>
  <c r="D28" i="11" s="1"/>
  <c r="AP28" i="2" s="1"/>
  <c r="D26" i="12"/>
  <c r="D29" i="11" s="1"/>
  <c r="AP29" i="2" s="1"/>
  <c r="D27" i="12"/>
  <c r="D30" i="11" s="1"/>
  <c r="AP30" i="2" s="1"/>
  <c r="D28" i="12"/>
  <c r="D31" i="11" s="1"/>
  <c r="AP31" i="2" s="1"/>
  <c r="D29" i="12"/>
  <c r="D32" i="11" s="1"/>
  <c r="AP32" i="2" s="1"/>
  <c r="D30" i="12"/>
  <c r="D33" i="11" s="1"/>
  <c r="AP33" i="2" s="1"/>
  <c r="D31" i="12"/>
  <c r="D34" i="11" s="1"/>
  <c r="D32" i="12"/>
  <c r="D35" i="11" s="1"/>
  <c r="AP35" i="2" s="1"/>
  <c r="D33" i="12"/>
  <c r="D36" i="11" s="1"/>
  <c r="AP36" i="2" s="1"/>
  <c r="D34" i="12"/>
  <c r="D37" i="11" s="1"/>
  <c r="AP37" i="2" s="1"/>
  <c r="D35" i="12"/>
  <c r="D38" i="11" s="1"/>
  <c r="AP38" i="2" s="1"/>
  <c r="D36" i="12"/>
  <c r="D39" i="11" s="1"/>
  <c r="AP39" i="2" s="1"/>
  <c r="D37" i="12"/>
  <c r="D40" i="11" s="1"/>
  <c r="AP40" i="2" s="1"/>
  <c r="D38" i="12"/>
  <c r="D41" i="11" s="1"/>
  <c r="AP41" i="2" s="1"/>
  <c r="D39" i="12"/>
  <c r="D42" i="11" s="1"/>
  <c r="AP42" i="2" s="1"/>
  <c r="D40" i="12"/>
  <c r="D43" i="11" s="1"/>
  <c r="AP43" i="2" s="1"/>
  <c r="D41" i="12"/>
  <c r="D44" i="11" s="1"/>
  <c r="AP44" i="2" s="1"/>
  <c r="D42" i="12"/>
  <c r="D45" i="11" s="1"/>
  <c r="AP45" i="2" s="1"/>
  <c r="D43" i="12"/>
  <c r="D46" i="11" s="1"/>
  <c r="AP46" i="2" s="1"/>
  <c r="D44" i="12"/>
  <c r="D47" i="11" s="1"/>
  <c r="AP47" i="2" s="1"/>
  <c r="D45" i="12"/>
  <c r="D48" i="11" s="1"/>
  <c r="AP48" i="2" s="1"/>
  <c r="D46" i="12"/>
  <c r="D49" i="11" s="1"/>
  <c r="AP49" i="2" s="1"/>
  <c r="D47" i="12"/>
  <c r="D50" i="11" s="1"/>
  <c r="AP50" i="2" s="1"/>
  <c r="D48" i="12"/>
  <c r="D51" i="11" s="1"/>
  <c r="AP51" i="2" s="1"/>
  <c r="D49" i="12"/>
  <c r="D52" i="11" s="1"/>
  <c r="AP52" i="2" s="1"/>
  <c r="D50" i="12"/>
  <c r="D54" i="11" s="1"/>
  <c r="AP54" i="2" s="1"/>
  <c r="D51" i="12"/>
  <c r="D55" i="11" s="1"/>
  <c r="AP55" i="2" s="1"/>
  <c r="D52" i="12"/>
  <c r="D56" i="11" s="1"/>
  <c r="AP56" i="2" s="1"/>
  <c r="D53" i="12"/>
  <c r="D57" i="11" s="1"/>
  <c r="AP57" i="2" s="1"/>
  <c r="D54" i="12"/>
  <c r="D58" i="11" s="1"/>
  <c r="AP58" i="2" s="1"/>
  <c r="D55" i="12"/>
  <c r="D59" i="11" s="1"/>
  <c r="AP59" i="2" s="1"/>
  <c r="D56" i="12"/>
  <c r="D60" i="11" s="1"/>
  <c r="AP60" i="2" s="1"/>
  <c r="D57" i="12"/>
  <c r="D61" i="11" s="1"/>
  <c r="AP61" i="2" s="1"/>
  <c r="D58" i="12"/>
  <c r="D62" i="11" s="1"/>
  <c r="AP62" i="2" s="1"/>
  <c r="D59" i="12"/>
  <c r="D63" i="11" s="1"/>
  <c r="AP63" i="2" s="1"/>
  <c r="D60" i="12"/>
  <c r="D64" i="11" s="1"/>
  <c r="AP64" i="2" s="1"/>
  <c r="D61" i="12"/>
  <c r="D65" i="11" s="1"/>
  <c r="AP65" i="2" s="1"/>
  <c r="D62" i="12"/>
  <c r="D66" i="11" s="1"/>
  <c r="AP66" i="2" s="1"/>
  <c r="D22" i="12"/>
  <c r="D22" i="11" s="1"/>
  <c r="AP22" i="2" s="1"/>
  <c r="D7" i="12"/>
  <c r="D8" i="12"/>
  <c r="D9" i="12"/>
  <c r="D9" i="11" s="1"/>
  <c r="AP9" i="2" s="1"/>
  <c r="D10" i="12"/>
  <c r="D10" i="11" s="1"/>
  <c r="AP10" i="2" s="1"/>
  <c r="D11" i="12"/>
  <c r="D11" i="11" s="1"/>
  <c r="AP11" i="2" s="1"/>
  <c r="D12" i="12"/>
  <c r="D12" i="11" s="1"/>
  <c r="AP12" i="2" s="1"/>
  <c r="D13" i="12"/>
  <c r="D13" i="11" s="1"/>
  <c r="D14" i="12"/>
  <c r="D14" i="11" s="1"/>
  <c r="AP14" i="2" s="1"/>
  <c r="D15" i="12"/>
  <c r="D15" i="11" s="1"/>
  <c r="AP15" i="2" s="1"/>
  <c r="D16" i="12"/>
  <c r="D16" i="11" s="1"/>
  <c r="AP16" i="2" s="1"/>
  <c r="D17" i="12"/>
  <c r="D17" i="11" s="1"/>
  <c r="AP17" i="2" s="1"/>
  <c r="D18" i="12"/>
  <c r="D18" i="11" s="1"/>
  <c r="AP18" i="2" s="1"/>
  <c r="D19" i="12"/>
  <c r="D19" i="11" s="1"/>
  <c r="AP19" i="2" s="1"/>
  <c r="D20" i="12"/>
  <c r="D20" i="11" s="1"/>
  <c r="AP20" i="2" s="1"/>
  <c r="D21" i="12"/>
  <c r="D21" i="11" s="1"/>
  <c r="AP21" i="2" s="1"/>
  <c r="D6" i="12"/>
  <c r="D6" i="11" s="1"/>
  <c r="AP6" i="2" s="1"/>
  <c r="D7" i="11"/>
  <c r="AP7" i="2" s="1"/>
  <c r="D8" i="11"/>
  <c r="AP8" i="2" s="1"/>
  <c r="D5" i="12"/>
  <c r="A6" i="12"/>
  <c r="A7" i="12" s="1"/>
  <c r="A8" i="12" s="1"/>
  <c r="A9" i="12" s="1"/>
  <c r="A10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DV32" i="2" l="1"/>
  <c r="DV49" i="2"/>
  <c r="DV33" i="2"/>
  <c r="DV15" i="2"/>
  <c r="DV10" i="2"/>
  <c r="DV30" i="2"/>
  <c r="DA30" i="2" s="1"/>
  <c r="DV28" i="2"/>
  <c r="DV47" i="2"/>
  <c r="DV31" i="2"/>
  <c r="DA31" i="2" s="1"/>
  <c r="DV11" i="2"/>
  <c r="DV8" i="2"/>
  <c r="DV26" i="2"/>
  <c r="DV22" i="2"/>
  <c r="DV45" i="2"/>
  <c r="DV29" i="2"/>
  <c r="DV9" i="2"/>
  <c r="DV54" i="2"/>
  <c r="DV24" i="2"/>
  <c r="DV48" i="2"/>
  <c r="DV20" i="2"/>
  <c r="DV43" i="2"/>
  <c r="DA43" i="2" s="1"/>
  <c r="DV27" i="2"/>
  <c r="DV7" i="2"/>
  <c r="DV52" i="2"/>
  <c r="DA52" i="2" s="1"/>
  <c r="DV16" i="2"/>
  <c r="DV46" i="2"/>
  <c r="DA46" i="2" s="1"/>
  <c r="DV12" i="2"/>
  <c r="DV41" i="2"/>
  <c r="DV25" i="2"/>
  <c r="DV14" i="2"/>
  <c r="DV50" i="2"/>
  <c r="DA50" i="2" s="1"/>
  <c r="DV5" i="2"/>
  <c r="DX5" i="2"/>
  <c r="DV44" i="2"/>
  <c r="DV6" i="2"/>
  <c r="DV39" i="2"/>
  <c r="DV21" i="2"/>
  <c r="DA21" i="2" s="1"/>
  <c r="DV23" i="2"/>
  <c r="DA23" i="2" s="1"/>
  <c r="DV40" i="2"/>
  <c r="DV42" i="2"/>
  <c r="DV53" i="2"/>
  <c r="DV37" i="2"/>
  <c r="DV19" i="2"/>
  <c r="DV13" i="2"/>
  <c r="DV38" i="2"/>
  <c r="DV36" i="2"/>
  <c r="DV51" i="2"/>
  <c r="DA51" i="2" s="1"/>
  <c r="DV35" i="2"/>
  <c r="DV17" i="2"/>
  <c r="DV18" i="2"/>
  <c r="DV34" i="2"/>
  <c r="DM30" i="2"/>
  <c r="DM47" i="2"/>
  <c r="CX26" i="2"/>
  <c r="CW31" i="2"/>
  <c r="DA8" i="2"/>
  <c r="DK26" i="2"/>
  <c r="DA26" i="2"/>
  <c r="DM11" i="2"/>
  <c r="DK8" i="2"/>
  <c r="CW33" i="2"/>
  <c r="DM49" i="2"/>
  <c r="CX11" i="2"/>
  <c r="DM31" i="2"/>
  <c r="DM32" i="2"/>
  <c r="DM26" i="2"/>
  <c r="DA33" i="2"/>
  <c r="CW26" i="2"/>
  <c r="DK33" i="2"/>
  <c r="DK30" i="2"/>
  <c r="DK49" i="2"/>
  <c r="DA15" i="2"/>
  <c r="DM10" i="2"/>
  <c r="DM15" i="2"/>
  <c r="CX10" i="2"/>
  <c r="CW15" i="2"/>
  <c r="DM33" i="2"/>
  <c r="CX38" i="2"/>
  <c r="DA38" i="2"/>
  <c r="DM38" i="2"/>
  <c r="DA54" i="2"/>
  <c r="CX32" i="2"/>
  <c r="CX20" i="2"/>
  <c r="DK36" i="2"/>
  <c r="CW17" i="2"/>
  <c r="DK18" i="2"/>
  <c r="CW43" i="2"/>
  <c r="DA36" i="2"/>
  <c r="DM48" i="2"/>
  <c r="DM41" i="2"/>
  <c r="DA49" i="2"/>
  <c r="CX41" i="2"/>
  <c r="DK15" i="2"/>
  <c r="DK48" i="2"/>
  <c r="CW36" i="2"/>
  <c r="CX13" i="2"/>
  <c r="DA29" i="2"/>
  <c r="DK54" i="2"/>
  <c r="CW35" i="2"/>
  <c r="DA42" i="2"/>
  <c r="CX48" i="2"/>
  <c r="CX45" i="2"/>
  <c r="CW29" i="2"/>
  <c r="CX37" i="2"/>
  <c r="CX46" i="2"/>
  <c r="DK37" i="2"/>
  <c r="DA44" i="2"/>
  <c r="DK28" i="2"/>
  <c r="DK44" i="2"/>
  <c r="CW54" i="2"/>
  <c r="CX27" i="2"/>
  <c r="DK35" i="2"/>
  <c r="CW47" i="2"/>
  <c r="CX19" i="2"/>
  <c r="CW42" i="2"/>
  <c r="CW51" i="2"/>
  <c r="DM42" i="2"/>
  <c r="DK51" i="2"/>
  <c r="DM14" i="2"/>
  <c r="DM46" i="2"/>
  <c r="DA14" i="2"/>
  <c r="DM27" i="2"/>
  <c r="DM43" i="2"/>
  <c r="DA27" i="2"/>
  <c r="DM12" i="2"/>
  <c r="DM28" i="2"/>
  <c r="DM44" i="2"/>
  <c r="DA12" i="2"/>
  <c r="DA32" i="2"/>
  <c r="DM21" i="2"/>
  <c r="DM37" i="2"/>
  <c r="DM53" i="2"/>
  <c r="DM5" i="2"/>
  <c r="DA25" i="2"/>
  <c r="DA53" i="2"/>
  <c r="CW10" i="2"/>
  <c r="CX9" i="2"/>
  <c r="CW7" i="2"/>
  <c r="DK12" i="2"/>
  <c r="CW20" i="2"/>
  <c r="DA28" i="2"/>
  <c r="DK32" i="2"/>
  <c r="CX44" i="2"/>
  <c r="DA48" i="2"/>
  <c r="DK13" i="2"/>
  <c r="DK17" i="2"/>
  <c r="CW25" i="2"/>
  <c r="CX29" i="2"/>
  <c r="CX33" i="2"/>
  <c r="DA37" i="2"/>
  <c r="DA41" i="2"/>
  <c r="DK45" i="2"/>
  <c r="CW53" i="2"/>
  <c r="CX50" i="2"/>
  <c r="CX6" i="2"/>
  <c r="DK14" i="2"/>
  <c r="CW22" i="2"/>
  <c r="CW38" i="2"/>
  <c r="CX42" i="2"/>
  <c r="DK46" i="2"/>
  <c r="CW11" i="2"/>
  <c r="CX15" i="2"/>
  <c r="DK19" i="2"/>
  <c r="CW27" i="2"/>
  <c r="CX31" i="2"/>
  <c r="CX35" i="2"/>
  <c r="DK39" i="2"/>
  <c r="DK43" i="2"/>
  <c r="DK47" i="2"/>
  <c r="CT46" i="2"/>
  <c r="CT42" i="2"/>
  <c r="CT32" i="2"/>
  <c r="CT22" i="2"/>
  <c r="CT12" i="2"/>
  <c r="CT53" i="2"/>
  <c r="CT49" i="2"/>
  <c r="CT45" i="2"/>
  <c r="CT41" i="2"/>
  <c r="CT37" i="2"/>
  <c r="CT33" i="2"/>
  <c r="CT29" i="2"/>
  <c r="CT25" i="2"/>
  <c r="CT19" i="2"/>
  <c r="CT15" i="2"/>
  <c r="CT9" i="2"/>
  <c r="CT14" i="2"/>
  <c r="CT13" i="2"/>
  <c r="CT10" i="2"/>
  <c r="CT54" i="2"/>
  <c r="CT50" i="2"/>
  <c r="CT38" i="2"/>
  <c r="CT30" i="2"/>
  <c r="CT24" i="2"/>
  <c r="CW49" i="2"/>
  <c r="CX53" i="2"/>
  <c r="CX22" i="2"/>
  <c r="DK42" i="2"/>
  <c r="DM6" i="2"/>
  <c r="DM22" i="2"/>
  <c r="DM54" i="2"/>
  <c r="DA6" i="2"/>
  <c r="DA22" i="2"/>
  <c r="DM19" i="2"/>
  <c r="DM35" i="2"/>
  <c r="DM51" i="2"/>
  <c r="DA19" i="2"/>
  <c r="DA39" i="2"/>
  <c r="DM20" i="2"/>
  <c r="DM36" i="2"/>
  <c r="DA20" i="2"/>
  <c r="DM13" i="2"/>
  <c r="DM29" i="2"/>
  <c r="DM45" i="2"/>
  <c r="DA13" i="2"/>
  <c r="DA45" i="2"/>
  <c r="DA5" i="2"/>
  <c r="DK10" i="2"/>
  <c r="CW12" i="2"/>
  <c r="DK20" i="2"/>
  <c r="CW28" i="2"/>
  <c r="CW32" i="2"/>
  <c r="CX36" i="2"/>
  <c r="CW48" i="2"/>
  <c r="CW13" i="2"/>
  <c r="CX21" i="2"/>
  <c r="DK25" i="2"/>
  <c r="DK29" i="2"/>
  <c r="CW37" i="2"/>
  <c r="CW41" i="2"/>
  <c r="CW45" i="2"/>
  <c r="CX49" i="2"/>
  <c r="DK53" i="2"/>
  <c r="DK50" i="2"/>
  <c r="CW14" i="2"/>
  <c r="CX18" i="2"/>
  <c r="DK22" i="2"/>
  <c r="CW30" i="2"/>
  <c r="CX34" i="2"/>
  <c r="DK38" i="2"/>
  <c r="CW46" i="2"/>
  <c r="CX54" i="2"/>
  <c r="DK11" i="2"/>
  <c r="CW19" i="2"/>
  <c r="CX23" i="2"/>
  <c r="DK27" i="2"/>
  <c r="DK31" i="2"/>
  <c r="CW39" i="2"/>
  <c r="CX43" i="2"/>
  <c r="CX47" i="2"/>
  <c r="CX51" i="2"/>
  <c r="CT48" i="2"/>
  <c r="CT44" i="2"/>
  <c r="CT36" i="2"/>
  <c r="CT28" i="2"/>
  <c r="CT20" i="2"/>
  <c r="CT6" i="2"/>
  <c r="CT51" i="2"/>
  <c r="CT47" i="2"/>
  <c r="CT43" i="2"/>
  <c r="CT39" i="2"/>
  <c r="CT35" i="2"/>
  <c r="CT31" i="2"/>
  <c r="CT27" i="2"/>
  <c r="CT21" i="2"/>
  <c r="CT17" i="2"/>
  <c r="CT11" i="2"/>
  <c r="CT7" i="2"/>
  <c r="CT23" i="2"/>
  <c r="CT18" i="2"/>
  <c r="CT8" i="2"/>
  <c r="CT52" i="2"/>
  <c r="CT40" i="2"/>
  <c r="CT34" i="2"/>
  <c r="CT26" i="2"/>
  <c r="CT16" i="2"/>
  <c r="D5" i="11"/>
  <c r="AP5" i="2" s="1"/>
  <c r="AJ5" i="2" s="1"/>
  <c r="F4" i="12"/>
  <c r="CQ25" i="2"/>
  <c r="BO25" i="2"/>
  <c r="BO42" i="2"/>
  <c r="CQ42" i="2"/>
  <c r="CQ21" i="2"/>
  <c r="BO21" i="2"/>
  <c r="CQ48" i="2"/>
  <c r="BO48" i="2"/>
  <c r="CQ146" i="2"/>
  <c r="BO146" i="2"/>
  <c r="BO138" i="2"/>
  <c r="CQ138" i="2"/>
  <c r="BO130" i="2"/>
  <c r="CQ130" i="2"/>
  <c r="CQ122" i="2"/>
  <c r="BO122" i="2"/>
  <c r="CQ114" i="2"/>
  <c r="BO114" i="2"/>
  <c r="CQ106" i="2"/>
  <c r="BO106" i="2"/>
  <c r="CQ98" i="2"/>
  <c r="BO98" i="2"/>
  <c r="BO86" i="2"/>
  <c r="CQ86" i="2"/>
  <c r="BO78" i="2"/>
  <c r="CQ78" i="2"/>
  <c r="CQ24" i="2"/>
  <c r="BO24" i="2"/>
  <c r="CQ22" i="2"/>
  <c r="BO22" i="2"/>
  <c r="CQ29" i="2"/>
  <c r="BO29" i="2"/>
  <c r="CQ33" i="2"/>
  <c r="BO33" i="2"/>
  <c r="CQ37" i="2"/>
  <c r="BO37" i="2"/>
  <c r="CQ41" i="2"/>
  <c r="BO41" i="2"/>
  <c r="BO5" i="2"/>
  <c r="CQ5" i="2"/>
  <c r="CQ12" i="2"/>
  <c r="BO12" i="2"/>
  <c r="CQ16" i="2"/>
  <c r="BO16" i="2"/>
  <c r="CQ20" i="2"/>
  <c r="BO20" i="2"/>
  <c r="CQ65" i="2"/>
  <c r="BO65" i="2"/>
  <c r="CQ61" i="2"/>
  <c r="BO61" i="2"/>
  <c r="CQ57" i="2"/>
  <c r="BO57" i="2"/>
  <c r="CQ53" i="2"/>
  <c r="BO53" i="2"/>
  <c r="CQ49" i="2"/>
  <c r="BO49" i="2"/>
  <c r="CQ45" i="2"/>
  <c r="BO45" i="2"/>
  <c r="CQ7" i="2"/>
  <c r="BO7" i="2"/>
  <c r="CQ147" i="2"/>
  <c r="BO147" i="2"/>
  <c r="CQ143" i="2"/>
  <c r="BO143" i="2"/>
  <c r="CQ139" i="2"/>
  <c r="BO139" i="2"/>
  <c r="CQ135" i="2"/>
  <c r="BO135" i="2"/>
  <c r="CQ131" i="2"/>
  <c r="BO131" i="2"/>
  <c r="CQ127" i="2"/>
  <c r="BO127" i="2"/>
  <c r="CQ123" i="2"/>
  <c r="BO123" i="2"/>
  <c r="CQ119" i="2"/>
  <c r="BO119" i="2"/>
  <c r="CQ115" i="2"/>
  <c r="BO115" i="2"/>
  <c r="CQ111" i="2"/>
  <c r="BO111" i="2"/>
  <c r="CQ107" i="2"/>
  <c r="BO107" i="2"/>
  <c r="CQ103" i="2"/>
  <c r="BO103" i="2"/>
  <c r="CQ99" i="2"/>
  <c r="BO99" i="2"/>
  <c r="CQ95" i="2"/>
  <c r="BO95" i="2"/>
  <c r="CQ91" i="2"/>
  <c r="BO91" i="2"/>
  <c r="CQ87" i="2"/>
  <c r="BO87" i="2"/>
  <c r="CQ83" i="2"/>
  <c r="BO83" i="2"/>
  <c r="CQ79" i="2"/>
  <c r="BO79" i="2"/>
  <c r="CQ75" i="2"/>
  <c r="BO75" i="2"/>
  <c r="CQ71" i="2"/>
  <c r="BO71" i="2"/>
  <c r="BO34" i="2"/>
  <c r="CQ34" i="2"/>
  <c r="CQ38" i="2"/>
  <c r="BO38" i="2"/>
  <c r="CQ9" i="2"/>
  <c r="BO9" i="2"/>
  <c r="CQ64" i="2"/>
  <c r="BO64" i="2"/>
  <c r="CQ52" i="2"/>
  <c r="BO52" i="2"/>
  <c r="BO142" i="2"/>
  <c r="CQ142" i="2"/>
  <c r="BO134" i="2"/>
  <c r="CQ134" i="2"/>
  <c r="BO126" i="2"/>
  <c r="CQ126" i="2"/>
  <c r="BO118" i="2"/>
  <c r="CQ118" i="2"/>
  <c r="BO110" i="2"/>
  <c r="CQ110" i="2"/>
  <c r="BO102" i="2"/>
  <c r="CQ102" i="2"/>
  <c r="BO94" i="2"/>
  <c r="CQ94" i="2"/>
  <c r="BO90" i="2"/>
  <c r="CQ90" i="2"/>
  <c r="CQ82" i="2"/>
  <c r="BO82" i="2"/>
  <c r="BO74" i="2"/>
  <c r="CQ74" i="2"/>
  <c r="BO70" i="2"/>
  <c r="CQ70" i="2"/>
  <c r="CQ30" i="2"/>
  <c r="BO30" i="2"/>
  <c r="CQ60" i="2"/>
  <c r="BO60" i="2"/>
  <c r="BO26" i="2"/>
  <c r="CQ26" i="2"/>
  <c r="CQ31" i="2"/>
  <c r="BO31" i="2"/>
  <c r="CQ35" i="2"/>
  <c r="BO35" i="2"/>
  <c r="CQ39" i="2"/>
  <c r="BO39" i="2"/>
  <c r="CQ43" i="2"/>
  <c r="BO43" i="2"/>
  <c r="BO10" i="2"/>
  <c r="CQ10" i="2"/>
  <c r="BO18" i="2"/>
  <c r="CQ18" i="2"/>
  <c r="CQ27" i="2"/>
  <c r="BO27" i="2"/>
  <c r="CQ67" i="2"/>
  <c r="BO67" i="2"/>
  <c r="CQ63" i="2"/>
  <c r="BO63" i="2"/>
  <c r="CQ59" i="2"/>
  <c r="BO59" i="2"/>
  <c r="CQ55" i="2"/>
  <c r="BO55" i="2"/>
  <c r="CQ51" i="2"/>
  <c r="BO51" i="2"/>
  <c r="CQ47" i="2"/>
  <c r="BO47" i="2"/>
  <c r="CQ23" i="2"/>
  <c r="BO23" i="2"/>
  <c r="CQ19" i="2"/>
  <c r="BO19" i="2"/>
  <c r="CQ15" i="2"/>
  <c r="BO15" i="2"/>
  <c r="CQ145" i="2"/>
  <c r="BO145" i="2"/>
  <c r="BO141" i="2"/>
  <c r="CQ141" i="2"/>
  <c r="CQ137" i="2"/>
  <c r="BO137" i="2"/>
  <c r="BO133" i="2"/>
  <c r="CQ133" i="2"/>
  <c r="CQ129" i="2"/>
  <c r="BO129" i="2"/>
  <c r="BO125" i="2"/>
  <c r="CQ125" i="2"/>
  <c r="CQ121" i="2"/>
  <c r="BO121" i="2"/>
  <c r="BO117" i="2"/>
  <c r="CQ117" i="2"/>
  <c r="CQ113" i="2"/>
  <c r="BO113" i="2"/>
  <c r="BO109" i="2"/>
  <c r="CQ109" i="2"/>
  <c r="CQ105" i="2"/>
  <c r="BO105" i="2"/>
  <c r="BO101" i="2"/>
  <c r="CQ101" i="2"/>
  <c r="CQ97" i="2"/>
  <c r="BO97" i="2"/>
  <c r="BO93" i="2"/>
  <c r="CQ93" i="2"/>
  <c r="CQ89" i="2"/>
  <c r="BO89" i="2"/>
  <c r="BO85" i="2"/>
  <c r="CQ85" i="2"/>
  <c r="CQ81" i="2"/>
  <c r="BO81" i="2"/>
  <c r="CQ77" i="2"/>
  <c r="BO77" i="2"/>
  <c r="CQ73" i="2"/>
  <c r="BO73" i="2"/>
  <c r="BO69" i="2"/>
  <c r="CQ69" i="2"/>
  <c r="CX5" i="2"/>
  <c r="CT5" i="2"/>
  <c r="CQ6" i="2"/>
  <c r="BO6" i="2"/>
  <c r="CQ8" i="2"/>
  <c r="BO8" i="2"/>
  <c r="CQ17" i="2"/>
  <c r="BO17" i="2"/>
  <c r="CQ56" i="2"/>
  <c r="BO56" i="2"/>
  <c r="CQ13" i="2"/>
  <c r="BO13" i="2"/>
  <c r="CQ28" i="2"/>
  <c r="BO28" i="2"/>
  <c r="CQ32" i="2"/>
  <c r="BO32" i="2"/>
  <c r="CQ36" i="2"/>
  <c r="BO36" i="2"/>
  <c r="CQ40" i="2"/>
  <c r="BO40" i="2"/>
  <c r="CQ44" i="2"/>
  <c r="BO44" i="2"/>
  <c r="CQ11" i="2"/>
  <c r="BO11" i="2"/>
  <c r="CQ66" i="2"/>
  <c r="BO66" i="2"/>
  <c r="BO62" i="2"/>
  <c r="CQ62" i="2"/>
  <c r="BO58" i="2"/>
  <c r="CQ58" i="2"/>
  <c r="CQ54" i="2"/>
  <c r="BO54" i="2"/>
  <c r="CQ50" i="2"/>
  <c r="BO50" i="2"/>
  <c r="CQ46" i="2"/>
  <c r="BO46" i="2"/>
  <c r="CQ14" i="2"/>
  <c r="BO14" i="2"/>
  <c r="CQ148" i="2"/>
  <c r="BO148" i="2"/>
  <c r="CQ144" i="2"/>
  <c r="BO144" i="2"/>
  <c r="CQ140" i="2"/>
  <c r="BO140" i="2"/>
  <c r="CQ136" i="2"/>
  <c r="BO136" i="2"/>
  <c r="CQ132" i="2"/>
  <c r="BO132" i="2"/>
  <c r="CQ128" i="2"/>
  <c r="BO128" i="2"/>
  <c r="CQ124" i="2"/>
  <c r="BO124" i="2"/>
  <c r="CQ120" i="2"/>
  <c r="BO120" i="2"/>
  <c r="CQ116" i="2"/>
  <c r="BO116" i="2"/>
  <c r="CQ112" i="2"/>
  <c r="BO112" i="2"/>
  <c r="CQ108" i="2"/>
  <c r="BO108" i="2"/>
  <c r="CQ104" i="2"/>
  <c r="BO104" i="2"/>
  <c r="CQ100" i="2"/>
  <c r="BO100" i="2"/>
  <c r="CQ96" i="2"/>
  <c r="BO96" i="2"/>
  <c r="CQ92" i="2"/>
  <c r="BO92" i="2"/>
  <c r="CQ88" i="2"/>
  <c r="BO88" i="2"/>
  <c r="CQ84" i="2"/>
  <c r="BO84" i="2"/>
  <c r="CQ80" i="2"/>
  <c r="BO80" i="2"/>
  <c r="CQ76" i="2"/>
  <c r="BO76" i="2"/>
  <c r="CQ72" i="2"/>
  <c r="BO72" i="2"/>
  <c r="CQ68" i="2"/>
  <c r="BO68" i="2"/>
  <c r="BL65" i="2"/>
  <c r="AJ65" i="2"/>
  <c r="BL57" i="2"/>
  <c r="AJ57" i="2"/>
  <c r="BL52" i="2"/>
  <c r="AJ52" i="2"/>
  <c r="BL44" i="2"/>
  <c r="AJ44" i="2"/>
  <c r="BL36" i="2"/>
  <c r="AJ36" i="2"/>
  <c r="BL32" i="2"/>
  <c r="AJ32" i="2"/>
  <c r="BL28" i="2"/>
  <c r="AJ28" i="2"/>
  <c r="BL26" i="2"/>
  <c r="AJ26" i="2"/>
  <c r="BL15" i="2"/>
  <c r="AJ15" i="2"/>
  <c r="BL8" i="2"/>
  <c r="AJ8" i="2"/>
  <c r="BL16" i="2"/>
  <c r="AJ16" i="2"/>
  <c r="BL12" i="2"/>
  <c r="AJ12" i="2"/>
  <c r="BL61" i="2"/>
  <c r="AJ61" i="2"/>
  <c r="AJ48" i="2"/>
  <c r="BL48" i="2"/>
  <c r="AJ40" i="2"/>
  <c r="BL40" i="2"/>
  <c r="BL67" i="2"/>
  <c r="AJ67" i="2"/>
  <c r="BL22" i="2"/>
  <c r="AJ22" i="2"/>
  <c r="BL14" i="2"/>
  <c r="AJ14" i="2"/>
  <c r="BL7" i="2"/>
  <c r="AJ7" i="2"/>
  <c r="AJ64" i="2"/>
  <c r="BL64" i="2"/>
  <c r="BL60" i="2"/>
  <c r="AJ60" i="2"/>
  <c r="AJ56" i="2"/>
  <c r="BL56" i="2"/>
  <c r="BL51" i="2"/>
  <c r="AJ51" i="2"/>
  <c r="BL47" i="2"/>
  <c r="AJ47" i="2"/>
  <c r="BL43" i="2"/>
  <c r="AJ43" i="2"/>
  <c r="BL39" i="2"/>
  <c r="AJ39" i="2"/>
  <c r="BL35" i="2"/>
  <c r="AJ35" i="2"/>
  <c r="BL31" i="2"/>
  <c r="AJ31" i="2"/>
  <c r="BA68" i="2"/>
  <c r="BL68" i="2"/>
  <c r="BL25" i="2"/>
  <c r="AJ25" i="2"/>
  <c r="BL23" i="2"/>
  <c r="AJ23" i="2"/>
  <c r="BL20" i="2"/>
  <c r="AJ20" i="2"/>
  <c r="BL19" i="2"/>
  <c r="AJ19" i="2"/>
  <c r="BL6" i="2"/>
  <c r="AJ6" i="2"/>
  <c r="BL10" i="2"/>
  <c r="AJ10" i="2"/>
  <c r="BL55" i="2"/>
  <c r="AJ55" i="2"/>
  <c r="BL46" i="2"/>
  <c r="AJ46" i="2"/>
  <c r="BL42" i="2"/>
  <c r="AJ42" i="2"/>
  <c r="AJ38" i="2"/>
  <c r="BL38" i="2"/>
  <c r="AJ30" i="2"/>
  <c r="BL30" i="2"/>
  <c r="BL53" i="2"/>
  <c r="AJ53" i="2"/>
  <c r="BL24" i="2"/>
  <c r="AJ24" i="2"/>
  <c r="BL63" i="2"/>
  <c r="AJ63" i="2"/>
  <c r="BL59" i="2"/>
  <c r="AJ59" i="2"/>
  <c r="BL50" i="2"/>
  <c r="AJ50" i="2"/>
  <c r="AJ18" i="2"/>
  <c r="BL18" i="2"/>
  <c r="BL11" i="2"/>
  <c r="AJ11" i="2"/>
  <c r="BL21" i="2"/>
  <c r="AJ21" i="2"/>
  <c r="BL17" i="2"/>
  <c r="AJ17" i="2"/>
  <c r="BL9" i="2"/>
  <c r="AJ9" i="2"/>
  <c r="BL66" i="2"/>
  <c r="AJ66" i="2"/>
  <c r="BL62" i="2"/>
  <c r="AJ62" i="2"/>
  <c r="AJ58" i="2"/>
  <c r="BL58" i="2"/>
  <c r="BL54" i="2"/>
  <c r="AJ54" i="2"/>
  <c r="BL49" i="2"/>
  <c r="AJ49" i="2"/>
  <c r="BL45" i="2"/>
  <c r="AJ45" i="2"/>
  <c r="BL41" i="2"/>
  <c r="AJ41" i="2"/>
  <c r="BL37" i="2"/>
  <c r="AJ37" i="2"/>
  <c r="BL33" i="2"/>
  <c r="AJ33" i="2"/>
  <c r="BL29" i="2"/>
  <c r="AJ29" i="2"/>
  <c r="BL27" i="2"/>
  <c r="AJ27" i="2"/>
  <c r="BL34" i="2"/>
  <c r="AJ34" i="2"/>
  <c r="BL13" i="2"/>
  <c r="AJ13" i="2"/>
  <c r="BA64" i="2"/>
  <c r="BA6" i="2"/>
  <c r="BA21" i="2"/>
  <c r="BA15" i="2"/>
  <c r="BA8" i="2"/>
  <c r="BA20" i="2"/>
  <c r="BA16" i="2"/>
  <c r="BA12" i="2"/>
  <c r="BA65" i="2"/>
  <c r="BA61" i="2"/>
  <c r="BA57" i="2"/>
  <c r="BA52" i="2"/>
  <c r="BA48" i="2"/>
  <c r="BA44" i="2"/>
  <c r="BA40" i="2"/>
  <c r="BA36" i="2"/>
  <c r="BA32" i="2"/>
  <c r="BA28" i="2"/>
  <c r="BA67" i="2"/>
  <c r="BA60" i="2"/>
  <c r="BA56" i="2"/>
  <c r="BA51" i="2"/>
  <c r="BA25" i="2"/>
  <c r="BA63" i="2"/>
  <c r="BA59" i="2"/>
  <c r="BA55" i="2"/>
  <c r="BA50" i="2"/>
  <c r="BA46" i="2"/>
  <c r="BA42" i="2"/>
  <c r="BA53" i="2"/>
  <c r="BA7" i="2"/>
  <c r="BA5" i="2"/>
  <c r="BA11" i="2"/>
  <c r="BA17" i="2"/>
  <c r="BA9" i="2"/>
  <c r="BA66" i="2"/>
  <c r="BA62" i="2"/>
  <c r="BA58" i="2"/>
  <c r="BA54" i="2"/>
  <c r="BA49" i="2"/>
  <c r="BA45" i="2"/>
  <c r="BA41" i="2"/>
  <c r="BA37" i="2"/>
  <c r="BA33" i="2"/>
  <c r="BA29" i="2"/>
  <c r="BA13" i="2"/>
  <c r="CW5" i="2"/>
  <c r="DK5" i="2"/>
  <c r="CF25" i="2"/>
  <c r="CF30" i="2"/>
  <c r="CF13" i="2"/>
  <c r="CF28" i="2"/>
  <c r="CF32" i="2"/>
  <c r="CF36" i="2"/>
  <c r="CF40" i="2"/>
  <c r="CF44" i="2"/>
  <c r="CF22" i="2"/>
  <c r="CF29" i="2"/>
  <c r="CF33" i="2"/>
  <c r="CF37" i="2"/>
  <c r="CF41" i="2"/>
  <c r="CF8" i="2"/>
  <c r="CF38" i="2"/>
  <c r="CF42" i="2"/>
  <c r="CF6" i="2"/>
  <c r="CF26" i="2"/>
  <c r="CF31" i="2"/>
  <c r="CF35" i="2"/>
  <c r="CF39" i="2"/>
  <c r="CF43" i="2"/>
  <c r="CF62" i="2"/>
  <c r="CF12" i="2"/>
  <c r="CF16" i="2"/>
  <c r="CF61" i="2"/>
  <c r="CF49" i="2"/>
  <c r="CF17" i="2"/>
  <c r="CF21" i="2"/>
  <c r="CF60" i="2"/>
  <c r="CF10" i="2"/>
  <c r="CF18" i="2"/>
  <c r="CF27" i="2"/>
  <c r="CF19" i="2"/>
  <c r="CF15" i="2"/>
  <c r="CF23" i="2"/>
  <c r="CF55" i="2"/>
  <c r="CF146" i="2"/>
  <c r="CF142" i="2"/>
  <c r="CF138" i="2"/>
  <c r="CF134" i="2"/>
  <c r="CF130" i="2"/>
  <c r="CF126" i="2"/>
  <c r="CF122" i="2"/>
  <c r="CF118" i="2"/>
  <c r="CF114" i="2"/>
  <c r="CF110" i="2"/>
  <c r="CF106" i="2"/>
  <c r="CF102" i="2"/>
  <c r="CF98" i="2"/>
  <c r="CF94" i="2"/>
  <c r="CF90" i="2"/>
  <c r="CF86" i="2"/>
  <c r="CF82" i="2"/>
  <c r="CF78" i="2"/>
  <c r="CF74" i="2"/>
  <c r="CF70" i="2"/>
  <c r="CF54" i="2"/>
  <c r="CF50" i="2"/>
  <c r="CF46" i="2"/>
  <c r="CF67" i="2"/>
  <c r="CF51" i="2"/>
  <c r="CF145" i="2"/>
  <c r="CF141" i="2"/>
  <c r="CF137" i="2"/>
  <c r="CF133" i="2"/>
  <c r="CF129" i="2"/>
  <c r="CF125" i="2"/>
  <c r="CF121" i="2"/>
  <c r="CF117" i="2"/>
  <c r="CF113" i="2"/>
  <c r="CF109" i="2"/>
  <c r="CF105" i="2"/>
  <c r="CF101" i="2"/>
  <c r="CF97" i="2"/>
  <c r="CF93" i="2"/>
  <c r="CF89" i="2"/>
  <c r="CF85" i="2"/>
  <c r="CF81" i="2"/>
  <c r="CF77" i="2"/>
  <c r="CF73" i="2"/>
  <c r="CF69" i="2"/>
  <c r="CF34" i="2"/>
  <c r="CF66" i="2"/>
  <c r="CF65" i="2"/>
  <c r="CF57" i="2"/>
  <c r="CF45" i="2"/>
  <c r="CF7" i="2"/>
  <c r="CF63" i="2"/>
  <c r="CF47" i="2"/>
  <c r="CF148" i="2"/>
  <c r="CF144" i="2"/>
  <c r="CF140" i="2"/>
  <c r="CF136" i="2"/>
  <c r="CF132" i="2"/>
  <c r="CF128" i="2"/>
  <c r="CF124" i="2"/>
  <c r="CF120" i="2"/>
  <c r="CF116" i="2"/>
  <c r="CF112" i="2"/>
  <c r="CF108" i="2"/>
  <c r="CF104" i="2"/>
  <c r="CF100" i="2"/>
  <c r="CF96" i="2"/>
  <c r="CF92" i="2"/>
  <c r="CF88" i="2"/>
  <c r="CF84" i="2"/>
  <c r="CF80" i="2"/>
  <c r="CF76" i="2"/>
  <c r="CF72" i="2"/>
  <c r="CF68" i="2"/>
  <c r="CF24" i="2"/>
  <c r="CF11" i="2"/>
  <c r="CF58" i="2"/>
  <c r="CF5" i="2"/>
  <c r="CF20" i="2"/>
  <c r="CF53" i="2"/>
  <c r="CF9" i="2"/>
  <c r="CF64" i="2"/>
  <c r="CF56" i="2"/>
  <c r="CF52" i="2"/>
  <c r="CF48" i="2"/>
  <c r="CF14" i="2"/>
  <c r="CF59" i="2"/>
  <c r="CF147" i="2"/>
  <c r="CF143" i="2"/>
  <c r="CF139" i="2"/>
  <c r="CF135" i="2"/>
  <c r="CF131" i="2"/>
  <c r="CF127" i="2"/>
  <c r="CF123" i="2"/>
  <c r="CF119" i="2"/>
  <c r="CF115" i="2"/>
  <c r="CF111" i="2"/>
  <c r="CF107" i="2"/>
  <c r="CF103" i="2"/>
  <c r="CF99" i="2"/>
  <c r="CF95" i="2"/>
  <c r="CF91" i="2"/>
  <c r="CF87" i="2"/>
  <c r="CF83" i="2"/>
  <c r="CF79" i="2"/>
  <c r="CF75" i="2"/>
  <c r="CF71" i="2"/>
  <c r="AN18" i="2"/>
  <c r="BA18" i="2"/>
  <c r="AN26" i="2"/>
  <c r="BA26" i="2"/>
  <c r="AN23" i="2"/>
  <c r="BA23" i="2"/>
  <c r="AN22" i="2"/>
  <c r="BA22" i="2"/>
  <c r="AN14" i="2"/>
  <c r="BA14" i="2"/>
  <c r="AN47" i="2"/>
  <c r="BA47" i="2"/>
  <c r="AN43" i="2"/>
  <c r="BA43" i="2"/>
  <c r="AN39" i="2"/>
  <c r="BA39" i="2"/>
  <c r="AN35" i="2"/>
  <c r="BA35" i="2"/>
  <c r="AN31" i="2"/>
  <c r="BA31" i="2"/>
  <c r="AN19" i="2"/>
  <c r="BA19" i="2"/>
  <c r="AN10" i="2"/>
  <c r="BA10" i="2"/>
  <c r="AN38" i="2"/>
  <c r="BA38" i="2"/>
  <c r="AN30" i="2"/>
  <c r="BA30" i="2"/>
  <c r="BC24" i="2"/>
  <c r="BA24" i="2"/>
  <c r="AN27" i="2"/>
  <c r="BA27" i="2"/>
  <c r="AN34" i="2"/>
  <c r="BA34" i="2"/>
  <c r="BR62" i="2"/>
  <c r="BS62" i="2"/>
  <c r="BR58" i="2"/>
  <c r="BS58" i="2"/>
  <c r="BR54" i="2"/>
  <c r="BS54" i="2"/>
  <c r="BR50" i="2"/>
  <c r="BS50" i="2"/>
  <c r="BR46" i="2"/>
  <c r="BS46" i="2"/>
  <c r="BR23" i="2"/>
  <c r="BS23" i="2"/>
  <c r="BR59" i="2"/>
  <c r="BS59" i="2"/>
  <c r="BR66" i="2"/>
  <c r="BS66" i="2"/>
  <c r="BR61" i="2"/>
  <c r="BS61" i="2"/>
  <c r="BR49" i="2"/>
  <c r="BS49" i="2"/>
  <c r="BR45" i="2"/>
  <c r="BS45" i="2"/>
  <c r="BR55" i="2"/>
  <c r="BS55" i="2"/>
  <c r="BR57" i="2"/>
  <c r="BS57" i="2"/>
  <c r="BR60" i="2"/>
  <c r="BS60" i="2"/>
  <c r="BR52" i="2"/>
  <c r="BS52" i="2"/>
  <c r="BR67" i="2"/>
  <c r="BS67" i="2"/>
  <c r="BR51" i="2"/>
  <c r="BS51" i="2"/>
  <c r="BR65" i="2"/>
  <c r="BS65" i="2"/>
  <c r="BR53" i="2"/>
  <c r="BS53" i="2"/>
  <c r="BR64" i="2"/>
  <c r="BS64" i="2"/>
  <c r="BR56" i="2"/>
  <c r="BS56" i="2"/>
  <c r="BR48" i="2"/>
  <c r="BS48" i="2"/>
  <c r="BR7" i="2"/>
  <c r="BS7" i="2"/>
  <c r="BR14" i="2"/>
  <c r="BS14" i="2"/>
  <c r="BR19" i="2"/>
  <c r="BS19" i="2"/>
  <c r="BR15" i="2"/>
  <c r="BS15" i="2"/>
  <c r="BR63" i="2"/>
  <c r="BS63" i="2"/>
  <c r="BR47" i="2"/>
  <c r="BS47" i="2"/>
  <c r="BR148" i="2"/>
  <c r="BS148" i="2"/>
  <c r="BR144" i="2"/>
  <c r="BS144" i="2"/>
  <c r="BR140" i="2"/>
  <c r="BS140" i="2"/>
  <c r="BR136" i="2"/>
  <c r="BS136" i="2"/>
  <c r="BR132" i="2"/>
  <c r="BS132" i="2"/>
  <c r="BR128" i="2"/>
  <c r="BS128" i="2"/>
  <c r="BR124" i="2"/>
  <c r="BS124" i="2"/>
  <c r="BR120" i="2"/>
  <c r="BS120" i="2"/>
  <c r="BR116" i="2"/>
  <c r="BS116" i="2"/>
  <c r="BR112" i="2"/>
  <c r="BS112" i="2"/>
  <c r="BR108" i="2"/>
  <c r="BS108" i="2"/>
  <c r="BR104" i="2"/>
  <c r="BS104" i="2"/>
  <c r="BR100" i="2"/>
  <c r="BS100" i="2"/>
  <c r="BR96" i="2"/>
  <c r="BS96" i="2"/>
  <c r="BR92" i="2"/>
  <c r="BS92" i="2"/>
  <c r="BR88" i="2"/>
  <c r="BS88" i="2"/>
  <c r="BR84" i="2"/>
  <c r="BS84" i="2"/>
  <c r="BR80" i="2"/>
  <c r="BS80" i="2"/>
  <c r="BR76" i="2"/>
  <c r="BS76" i="2"/>
  <c r="BR72" i="2"/>
  <c r="BS72" i="2"/>
  <c r="BR68" i="2"/>
  <c r="BS68" i="2"/>
  <c r="BR44" i="2"/>
  <c r="BS44" i="2"/>
  <c r="BR40" i="2"/>
  <c r="BS40" i="2"/>
  <c r="BR36" i="2"/>
  <c r="BS36" i="2"/>
  <c r="BR32" i="2"/>
  <c r="BS32" i="2"/>
  <c r="BR28" i="2"/>
  <c r="BS28" i="2"/>
  <c r="BR24" i="2"/>
  <c r="BS24" i="2"/>
  <c r="BR20" i="2"/>
  <c r="BS20" i="2"/>
  <c r="BR16" i="2"/>
  <c r="BS16" i="2"/>
  <c r="BR12" i="2"/>
  <c r="BS12" i="2"/>
  <c r="BR8" i="2"/>
  <c r="BS8" i="2"/>
  <c r="BR147" i="2"/>
  <c r="BS147" i="2"/>
  <c r="BR143" i="2"/>
  <c r="BS143" i="2"/>
  <c r="BR139" i="2"/>
  <c r="BS139" i="2"/>
  <c r="BR135" i="2"/>
  <c r="BS135" i="2"/>
  <c r="BR131" i="2"/>
  <c r="BS131" i="2"/>
  <c r="BR127" i="2"/>
  <c r="BS127" i="2"/>
  <c r="BR123" i="2"/>
  <c r="BS123" i="2"/>
  <c r="BR119" i="2"/>
  <c r="BS119" i="2"/>
  <c r="BR115" i="2"/>
  <c r="BS115" i="2"/>
  <c r="BR111" i="2"/>
  <c r="BS111" i="2"/>
  <c r="BR107" i="2"/>
  <c r="BS107" i="2"/>
  <c r="BR103" i="2"/>
  <c r="BS103" i="2"/>
  <c r="BR99" i="2"/>
  <c r="BS99" i="2"/>
  <c r="BR95" i="2"/>
  <c r="BS95" i="2"/>
  <c r="BR91" i="2"/>
  <c r="BS91" i="2"/>
  <c r="BR87" i="2"/>
  <c r="BS87" i="2"/>
  <c r="BR83" i="2"/>
  <c r="BS83" i="2"/>
  <c r="BR79" i="2"/>
  <c r="BS79" i="2"/>
  <c r="BR75" i="2"/>
  <c r="BS75" i="2"/>
  <c r="BR71" i="2"/>
  <c r="BS71" i="2"/>
  <c r="BR43" i="2"/>
  <c r="BS43" i="2"/>
  <c r="BR39" i="2"/>
  <c r="BS39" i="2"/>
  <c r="BR35" i="2"/>
  <c r="BS35" i="2"/>
  <c r="BR31" i="2"/>
  <c r="BS31" i="2"/>
  <c r="BR27" i="2"/>
  <c r="BS27" i="2"/>
  <c r="BR11" i="2"/>
  <c r="BS11" i="2"/>
  <c r="BR146" i="2"/>
  <c r="BS146" i="2"/>
  <c r="BR142" i="2"/>
  <c r="BS142" i="2"/>
  <c r="BR138" i="2"/>
  <c r="BS138" i="2"/>
  <c r="BR134" i="2"/>
  <c r="BS134" i="2"/>
  <c r="BR130" i="2"/>
  <c r="BS130" i="2"/>
  <c r="BR126" i="2"/>
  <c r="BS126" i="2"/>
  <c r="BR122" i="2"/>
  <c r="BS122" i="2"/>
  <c r="BR118" i="2"/>
  <c r="BS118" i="2"/>
  <c r="BR114" i="2"/>
  <c r="BS114" i="2"/>
  <c r="BR110" i="2"/>
  <c r="BS110" i="2"/>
  <c r="BR106" i="2"/>
  <c r="BS106" i="2"/>
  <c r="BR102" i="2"/>
  <c r="BS102" i="2"/>
  <c r="BR98" i="2"/>
  <c r="BS98" i="2"/>
  <c r="BR94" i="2"/>
  <c r="BS94" i="2"/>
  <c r="BR90" i="2"/>
  <c r="BS90" i="2"/>
  <c r="BR86" i="2"/>
  <c r="BS86" i="2"/>
  <c r="BR82" i="2"/>
  <c r="BS82" i="2"/>
  <c r="BR78" i="2"/>
  <c r="BS78" i="2"/>
  <c r="BR74" i="2"/>
  <c r="BS74" i="2"/>
  <c r="BR70" i="2"/>
  <c r="BS70" i="2"/>
  <c r="BR42" i="2"/>
  <c r="BS42" i="2"/>
  <c r="BR38" i="2"/>
  <c r="BS38" i="2"/>
  <c r="BR34" i="2"/>
  <c r="BS34" i="2"/>
  <c r="BR30" i="2"/>
  <c r="BS30" i="2"/>
  <c r="BR26" i="2"/>
  <c r="BS26" i="2"/>
  <c r="BR22" i="2"/>
  <c r="BS22" i="2"/>
  <c r="BR18" i="2"/>
  <c r="BS18" i="2"/>
  <c r="BR10" i="2"/>
  <c r="BS10" i="2"/>
  <c r="BR6" i="2"/>
  <c r="BS6" i="2"/>
  <c r="BR5" i="2"/>
  <c r="BS5" i="2"/>
  <c r="BR145" i="2"/>
  <c r="BS145" i="2"/>
  <c r="BR141" i="2"/>
  <c r="BS141" i="2"/>
  <c r="BR137" i="2"/>
  <c r="BS137" i="2"/>
  <c r="BR133" i="2"/>
  <c r="BS133" i="2"/>
  <c r="BR129" i="2"/>
  <c r="BS129" i="2"/>
  <c r="BR125" i="2"/>
  <c r="BS125" i="2"/>
  <c r="BR121" i="2"/>
  <c r="BS121" i="2"/>
  <c r="BR117" i="2"/>
  <c r="BS117" i="2"/>
  <c r="BR113" i="2"/>
  <c r="BS113" i="2"/>
  <c r="BR109" i="2"/>
  <c r="BS109" i="2"/>
  <c r="BR105" i="2"/>
  <c r="BS105" i="2"/>
  <c r="BR101" i="2"/>
  <c r="BS101" i="2"/>
  <c r="BR97" i="2"/>
  <c r="BS97" i="2"/>
  <c r="BR93" i="2"/>
  <c r="BS93" i="2"/>
  <c r="BR89" i="2"/>
  <c r="BS89" i="2"/>
  <c r="BR85" i="2"/>
  <c r="BS85" i="2"/>
  <c r="BR81" i="2"/>
  <c r="BS81" i="2"/>
  <c r="BR77" i="2"/>
  <c r="BS77" i="2"/>
  <c r="BR73" i="2"/>
  <c r="BS73" i="2"/>
  <c r="BR69" i="2"/>
  <c r="BS69" i="2"/>
  <c r="BR41" i="2"/>
  <c r="BS41" i="2"/>
  <c r="BR37" i="2"/>
  <c r="BS37" i="2"/>
  <c r="BR33" i="2"/>
  <c r="BS33" i="2"/>
  <c r="BR29" i="2"/>
  <c r="BS29" i="2"/>
  <c r="BR25" i="2"/>
  <c r="BS25" i="2"/>
  <c r="BR21" i="2"/>
  <c r="BS21" i="2"/>
  <c r="BR17" i="2"/>
  <c r="BS17" i="2"/>
  <c r="BV13" i="2"/>
  <c r="BR13" i="2"/>
  <c r="BS13" i="2"/>
  <c r="BR9" i="2"/>
  <c r="BS9" i="2"/>
  <c r="BC20" i="2"/>
  <c r="AN20" i="2"/>
  <c r="AM20" i="2"/>
  <c r="AN16" i="2"/>
  <c r="AM16" i="2"/>
  <c r="BC16" i="2"/>
  <c r="AM12" i="2"/>
  <c r="BC12" i="2"/>
  <c r="AN12" i="2"/>
  <c r="AN11" i="2"/>
  <c r="AQ11" i="2"/>
  <c r="AN15" i="2"/>
  <c r="BC8" i="2"/>
  <c r="AN8" i="2"/>
  <c r="AQ8" i="2"/>
  <c r="AM8" i="2"/>
  <c r="AN7" i="2"/>
  <c r="BC7" i="2"/>
  <c r="AQ7" i="2"/>
  <c r="AM24" i="2"/>
  <c r="AN24" i="2"/>
  <c r="AQ63" i="2"/>
  <c r="AN63" i="2"/>
  <c r="AM63" i="2"/>
  <c r="BC63" i="2"/>
  <c r="AQ59" i="2"/>
  <c r="AN59" i="2"/>
  <c r="AM59" i="2"/>
  <c r="BC59" i="2"/>
  <c r="AQ55" i="2"/>
  <c r="AN55" i="2"/>
  <c r="AM55" i="2"/>
  <c r="BC55" i="2"/>
  <c r="AQ51" i="2"/>
  <c r="AN51" i="2"/>
  <c r="AM51" i="2"/>
  <c r="BC51" i="2"/>
  <c r="AQ67" i="2"/>
  <c r="AN67" i="2"/>
  <c r="AM67" i="2"/>
  <c r="BC67" i="2"/>
  <c r="AQ62" i="2"/>
  <c r="AN62" i="2"/>
  <c r="AM62" i="2"/>
  <c r="BC62" i="2"/>
  <c r="AN54" i="2"/>
  <c r="AM54" i="2"/>
  <c r="BC54" i="2"/>
  <c r="AQ54" i="2"/>
  <c r="AN50" i="2"/>
  <c r="AM50" i="2"/>
  <c r="BC50" i="2"/>
  <c r="AQ50" i="2"/>
  <c r="AN46" i="2"/>
  <c r="AM46" i="2"/>
  <c r="BC46" i="2"/>
  <c r="AQ46" i="2"/>
  <c r="AN42" i="2"/>
  <c r="AM42" i="2"/>
  <c r="BC42" i="2"/>
  <c r="AQ42" i="2"/>
  <c r="AN65" i="2"/>
  <c r="AM65" i="2"/>
  <c r="BC65" i="2"/>
  <c r="AQ65" i="2"/>
  <c r="AN61" i="2"/>
  <c r="AM61" i="2"/>
  <c r="BC61" i="2"/>
  <c r="AQ61" i="2"/>
  <c r="AQ53" i="2"/>
  <c r="AN53" i="2"/>
  <c r="AM53" i="2"/>
  <c r="BC53" i="2"/>
  <c r="AN49" i="2"/>
  <c r="AM49" i="2"/>
  <c r="BC49" i="2"/>
  <c r="AQ49" i="2"/>
  <c r="AN45" i="2"/>
  <c r="AM45" i="2"/>
  <c r="BC45" i="2"/>
  <c r="AQ45" i="2"/>
  <c r="AN41" i="2"/>
  <c r="AM41" i="2"/>
  <c r="BC41" i="2"/>
  <c r="AQ41" i="2"/>
  <c r="AN66" i="2"/>
  <c r="AM66" i="2"/>
  <c r="BC66" i="2"/>
  <c r="AQ66" i="2"/>
  <c r="AN58" i="2"/>
  <c r="AM58" i="2"/>
  <c r="BC58" i="2"/>
  <c r="AQ58" i="2"/>
  <c r="AQ6" i="2"/>
  <c r="AN6" i="2"/>
  <c r="AM6" i="2"/>
  <c r="BC6" i="2"/>
  <c r="AN57" i="2"/>
  <c r="AM57" i="2"/>
  <c r="BC57" i="2"/>
  <c r="AQ57" i="2"/>
  <c r="AQ68" i="2"/>
  <c r="AN68" i="2"/>
  <c r="AM68" i="2"/>
  <c r="BC68" i="2"/>
  <c r="AN64" i="2"/>
  <c r="AM64" i="2"/>
  <c r="BC64" i="2"/>
  <c r="AQ64" i="2"/>
  <c r="AN60" i="2"/>
  <c r="AM60" i="2"/>
  <c r="BC60" i="2"/>
  <c r="AQ60" i="2"/>
  <c r="AN56" i="2"/>
  <c r="AM56" i="2"/>
  <c r="BC56" i="2"/>
  <c r="AQ56" i="2"/>
  <c r="AQ25" i="2"/>
  <c r="AQ13" i="2"/>
  <c r="BC47" i="2"/>
  <c r="BC43" i="2"/>
  <c r="BC39" i="2"/>
  <c r="BC35" i="2"/>
  <c r="BC31" i="2"/>
  <c r="BC27" i="2"/>
  <c r="BC23" i="2"/>
  <c r="BC19" i="2"/>
  <c r="BC15" i="2"/>
  <c r="BC11" i="2"/>
  <c r="AM47" i="2"/>
  <c r="AM43" i="2"/>
  <c r="AM39" i="2"/>
  <c r="AM35" i="2"/>
  <c r="AM31" i="2"/>
  <c r="AM27" i="2"/>
  <c r="AM23" i="2"/>
  <c r="AM19" i="2"/>
  <c r="AM15" i="2"/>
  <c r="AM11" i="2"/>
  <c r="AM7" i="2"/>
  <c r="AQ38" i="2"/>
  <c r="AQ30" i="2"/>
  <c r="AQ18" i="2"/>
  <c r="AQ14" i="2"/>
  <c r="AQ10" i="2"/>
  <c r="BV5" i="2"/>
  <c r="BV117" i="2"/>
  <c r="AQ24" i="2"/>
  <c r="BC38" i="2"/>
  <c r="BC34" i="2"/>
  <c r="BC30" i="2"/>
  <c r="BC26" i="2"/>
  <c r="BC22" i="2"/>
  <c r="BC18" i="2"/>
  <c r="BC14" i="2"/>
  <c r="BC10" i="2"/>
  <c r="AM38" i="2"/>
  <c r="AM34" i="2"/>
  <c r="AM30" i="2"/>
  <c r="AM26" i="2"/>
  <c r="AM22" i="2"/>
  <c r="AM18" i="2"/>
  <c r="AM14" i="2"/>
  <c r="AM10" i="2"/>
  <c r="AQ37" i="2"/>
  <c r="AQ33" i="2"/>
  <c r="AQ29" i="2"/>
  <c r="AQ21" i="2"/>
  <c r="AQ17" i="2"/>
  <c r="AQ9" i="2"/>
  <c r="AQ15" i="2"/>
  <c r="BC37" i="2"/>
  <c r="BC33" i="2"/>
  <c r="BC29" i="2"/>
  <c r="BC25" i="2"/>
  <c r="BC21" i="2"/>
  <c r="BC17" i="2"/>
  <c r="BC13" i="2"/>
  <c r="BC9" i="2"/>
  <c r="AM37" i="2"/>
  <c r="AM33" i="2"/>
  <c r="AM29" i="2"/>
  <c r="AM25" i="2"/>
  <c r="AM21" i="2"/>
  <c r="AM17" i="2"/>
  <c r="AM13" i="2"/>
  <c r="AM9" i="2"/>
  <c r="AN37" i="2"/>
  <c r="AN33" i="2"/>
  <c r="AN29" i="2"/>
  <c r="AN25" i="2"/>
  <c r="AN21" i="2"/>
  <c r="AN17" i="2"/>
  <c r="AN13" i="2"/>
  <c r="AN9" i="2"/>
  <c r="AQ52" i="2"/>
  <c r="AQ48" i="2"/>
  <c r="AQ44" i="2"/>
  <c r="AQ40" i="2"/>
  <c r="AQ36" i="2"/>
  <c r="AQ32" i="2"/>
  <c r="AQ28" i="2"/>
  <c r="AQ20" i="2"/>
  <c r="AQ16" i="2"/>
  <c r="AQ12" i="2"/>
  <c r="AQ34" i="2"/>
  <c r="AQ26" i="2"/>
  <c r="AQ22" i="2"/>
  <c r="BC52" i="2"/>
  <c r="BC48" i="2"/>
  <c r="BC44" i="2"/>
  <c r="BC40" i="2"/>
  <c r="BC36" i="2"/>
  <c r="BC32" i="2"/>
  <c r="BC28" i="2"/>
  <c r="AM52" i="2"/>
  <c r="AM48" i="2"/>
  <c r="AM44" i="2"/>
  <c r="AM40" i="2"/>
  <c r="AM36" i="2"/>
  <c r="AM32" i="2"/>
  <c r="AM28" i="2"/>
  <c r="AN52" i="2"/>
  <c r="AN48" i="2"/>
  <c r="AN44" i="2"/>
  <c r="AN40" i="2"/>
  <c r="AN36" i="2"/>
  <c r="AN32" i="2"/>
  <c r="AN28" i="2"/>
  <c r="AQ47" i="2"/>
  <c r="AQ43" i="2"/>
  <c r="AQ39" i="2"/>
  <c r="AQ35" i="2"/>
  <c r="AQ31" i="2"/>
  <c r="AQ27" i="2"/>
  <c r="AQ23" i="2"/>
  <c r="AQ19" i="2"/>
  <c r="BV138" i="2"/>
  <c r="BV122" i="2"/>
  <c r="BV47" i="2"/>
  <c r="BV27" i="2"/>
  <c r="BV23" i="2"/>
  <c r="BV19" i="2"/>
  <c r="BV15" i="2"/>
  <c r="BV11" i="2"/>
  <c r="BV7" i="2"/>
  <c r="BV18" i="2"/>
  <c r="BV49" i="2"/>
  <c r="BV9" i="2"/>
  <c r="BV14" i="2"/>
  <c r="BV144" i="2"/>
  <c r="BV140" i="2"/>
  <c r="CH132" i="2"/>
  <c r="BV128" i="2"/>
  <c r="BV124" i="2"/>
  <c r="BV112" i="2"/>
  <c r="BV108" i="2"/>
  <c r="CH100" i="2"/>
  <c r="CH72" i="2"/>
  <c r="CH52" i="2"/>
  <c r="BV48" i="2"/>
  <c r="CH28" i="2"/>
  <c r="CH20" i="2"/>
  <c r="BV20" i="2"/>
  <c r="BV16" i="2"/>
  <c r="BV12" i="2"/>
  <c r="BV45" i="2"/>
  <c r="BV21" i="2"/>
  <c r="BV76" i="2"/>
  <c r="BV100" i="2"/>
  <c r="BV68" i="2"/>
  <c r="CH124" i="2"/>
  <c r="BV92" i="2"/>
  <c r="BV60" i="2"/>
  <c r="CH92" i="2"/>
  <c r="BV84" i="2"/>
  <c r="CH60" i="2"/>
  <c r="CH62" i="2"/>
  <c r="BV62" i="2"/>
  <c r="CH50" i="2"/>
  <c r="BV50" i="2"/>
  <c r="CH34" i="2"/>
  <c r="BV34" i="2"/>
  <c r="CH22" i="2"/>
  <c r="BV22" i="2"/>
  <c r="CH145" i="2"/>
  <c r="BV145" i="2"/>
  <c r="CH129" i="2"/>
  <c r="BV129" i="2"/>
  <c r="BV106" i="2"/>
  <c r="CH147" i="2"/>
  <c r="BV147" i="2"/>
  <c r="CH66" i="2"/>
  <c r="BV66" i="2"/>
  <c r="CH54" i="2"/>
  <c r="BV54" i="2"/>
  <c r="CH38" i="2"/>
  <c r="BV38" i="2"/>
  <c r="CH30" i="2"/>
  <c r="BV30" i="2"/>
  <c r="CH18" i="2"/>
  <c r="CH14" i="2"/>
  <c r="CH10" i="2"/>
  <c r="BV10" i="2"/>
  <c r="CH6" i="2"/>
  <c r="BV6" i="2"/>
  <c r="CH146" i="2"/>
  <c r="BV146" i="2"/>
  <c r="CH142" i="2"/>
  <c r="BV142" i="2"/>
  <c r="CH138" i="2"/>
  <c r="CH134" i="2"/>
  <c r="BV134" i="2"/>
  <c r="CH130" i="2"/>
  <c r="BV130" i="2"/>
  <c r="CH126" i="2"/>
  <c r="BV126" i="2"/>
  <c r="CH122" i="2"/>
  <c r="CH118" i="2"/>
  <c r="BV118" i="2"/>
  <c r="CH114" i="2"/>
  <c r="BV114" i="2"/>
  <c r="CH110" i="2"/>
  <c r="BV110" i="2"/>
  <c r="CH106" i="2"/>
  <c r="CH102" i="2"/>
  <c r="BV102" i="2"/>
  <c r="CH98" i="2"/>
  <c r="BV98" i="2"/>
  <c r="CH94" i="2"/>
  <c r="BV94" i="2"/>
  <c r="CH90" i="2"/>
  <c r="BV90" i="2"/>
  <c r="CH86" i="2"/>
  <c r="BV86" i="2"/>
  <c r="CH82" i="2"/>
  <c r="BV82" i="2"/>
  <c r="CH78" i="2"/>
  <c r="BV78" i="2"/>
  <c r="CH74" i="2"/>
  <c r="BV74" i="2"/>
  <c r="CH70" i="2"/>
  <c r="BV70" i="2"/>
  <c r="CH58" i="2"/>
  <c r="BV58" i="2"/>
  <c r="CH46" i="2"/>
  <c r="BV46" i="2"/>
  <c r="CH42" i="2"/>
  <c r="BV42" i="2"/>
  <c r="CH26" i="2"/>
  <c r="BV26" i="2"/>
  <c r="CH5" i="2"/>
  <c r="CH141" i="2"/>
  <c r="BV141" i="2"/>
  <c r="CH137" i="2"/>
  <c r="BV137" i="2"/>
  <c r="CH133" i="2"/>
  <c r="CH125" i="2"/>
  <c r="BV125" i="2"/>
  <c r="CH121" i="2"/>
  <c r="BV121" i="2"/>
  <c r="CH117" i="2"/>
  <c r="CH113" i="2"/>
  <c r="BV113" i="2"/>
  <c r="CH109" i="2"/>
  <c r="BV109" i="2"/>
  <c r="CH105" i="2"/>
  <c r="BV105" i="2"/>
  <c r="BV133" i="2"/>
  <c r="CH65" i="2"/>
  <c r="BV65" i="2"/>
  <c r="CH61" i="2"/>
  <c r="BV61" i="2"/>
  <c r="CH57" i="2"/>
  <c r="CH53" i="2"/>
  <c r="CH49" i="2"/>
  <c r="CH45" i="2"/>
  <c r="CH41" i="2"/>
  <c r="BV41" i="2"/>
  <c r="CH37" i="2"/>
  <c r="CH33" i="2"/>
  <c r="BV33" i="2"/>
  <c r="CH29" i="2"/>
  <c r="CH25" i="2"/>
  <c r="BV25" i="2"/>
  <c r="CH21" i="2"/>
  <c r="CH17" i="2"/>
  <c r="BV17" i="2"/>
  <c r="CH13" i="2"/>
  <c r="CH9" i="2"/>
  <c r="BV148" i="2"/>
  <c r="BV132" i="2"/>
  <c r="BV116" i="2"/>
  <c r="BV57" i="2"/>
  <c r="BV37" i="2"/>
  <c r="CH148" i="2"/>
  <c r="CH116" i="2"/>
  <c r="CH84" i="2"/>
  <c r="CH101" i="2"/>
  <c r="BV101" i="2"/>
  <c r="CH97" i="2"/>
  <c r="BV97" i="2"/>
  <c r="CH93" i="2"/>
  <c r="BV93" i="2"/>
  <c r="CH89" i="2"/>
  <c r="BV89" i="2"/>
  <c r="CH85" i="2"/>
  <c r="BV85" i="2"/>
  <c r="CH81" i="2"/>
  <c r="BV81" i="2"/>
  <c r="CH77" i="2"/>
  <c r="BV77" i="2"/>
  <c r="CH73" i="2"/>
  <c r="BV73" i="2"/>
  <c r="CH69" i="2"/>
  <c r="BV69" i="2"/>
  <c r="CH144" i="2"/>
  <c r="CH136" i="2"/>
  <c r="CH128" i="2"/>
  <c r="CH120" i="2"/>
  <c r="CH112" i="2"/>
  <c r="CH104" i="2"/>
  <c r="CH96" i="2"/>
  <c r="CH88" i="2"/>
  <c r="CH80" i="2"/>
  <c r="CH64" i="2"/>
  <c r="BV56" i="2"/>
  <c r="CH56" i="2"/>
  <c r="BV52" i="2"/>
  <c r="CH48" i="2"/>
  <c r="BV44" i="2"/>
  <c r="BV40" i="2"/>
  <c r="CH40" i="2"/>
  <c r="BV36" i="2"/>
  <c r="BV32" i="2"/>
  <c r="CH32" i="2"/>
  <c r="BV28" i="2"/>
  <c r="BV24" i="2"/>
  <c r="CH24" i="2"/>
  <c r="CH16" i="2"/>
  <c r="BV8" i="2"/>
  <c r="CH8" i="2"/>
  <c r="BV136" i="2"/>
  <c r="BV120" i="2"/>
  <c r="BV104" i="2"/>
  <c r="BV96" i="2"/>
  <c r="BV88" i="2"/>
  <c r="BV80" i="2"/>
  <c r="BV72" i="2"/>
  <c r="BV64" i="2"/>
  <c r="BV53" i="2"/>
  <c r="BV29" i="2"/>
  <c r="CH140" i="2"/>
  <c r="CH108" i="2"/>
  <c r="CH76" i="2"/>
  <c r="CH44" i="2"/>
  <c r="CH12" i="2"/>
  <c r="CH143" i="2"/>
  <c r="BV143" i="2"/>
  <c r="CH139" i="2"/>
  <c r="BV139" i="2"/>
  <c r="CH135" i="2"/>
  <c r="BV135" i="2"/>
  <c r="CH131" i="2"/>
  <c r="BV131" i="2"/>
  <c r="CH127" i="2"/>
  <c r="BV127" i="2"/>
  <c r="CH123" i="2"/>
  <c r="BV123" i="2"/>
  <c r="CH119" i="2"/>
  <c r="BV119" i="2"/>
  <c r="CH115" i="2"/>
  <c r="BV115" i="2"/>
  <c r="CH111" i="2"/>
  <c r="BV111" i="2"/>
  <c r="CH107" i="2"/>
  <c r="BV107" i="2"/>
  <c r="CH103" i="2"/>
  <c r="BV103" i="2"/>
  <c r="CH99" i="2"/>
  <c r="BV99" i="2"/>
  <c r="CH95" i="2"/>
  <c r="BV95" i="2"/>
  <c r="CH91" i="2"/>
  <c r="BV91" i="2"/>
  <c r="CH87" i="2"/>
  <c r="BV87" i="2"/>
  <c r="CH83" i="2"/>
  <c r="BV83" i="2"/>
  <c r="CH79" i="2"/>
  <c r="BV79" i="2"/>
  <c r="CH75" i="2"/>
  <c r="BV75" i="2"/>
  <c r="CH71" i="2"/>
  <c r="BV71" i="2"/>
  <c r="CH67" i="2"/>
  <c r="BV67" i="2"/>
  <c r="CH63" i="2"/>
  <c r="BV63" i="2"/>
  <c r="CH59" i="2"/>
  <c r="BV59" i="2"/>
  <c r="BV55" i="2"/>
  <c r="CH55" i="2"/>
  <c r="BV51" i="2"/>
  <c r="CH51" i="2"/>
  <c r="CH47" i="2"/>
  <c r="BV43" i="2"/>
  <c r="CH43" i="2"/>
  <c r="BV39" i="2"/>
  <c r="CH39" i="2"/>
  <c r="BV35" i="2"/>
  <c r="CH35" i="2"/>
  <c r="BV31" i="2"/>
  <c r="CH31" i="2"/>
  <c r="CH27" i="2"/>
  <c r="CH23" i="2"/>
  <c r="CH19" i="2"/>
  <c r="CH15" i="2"/>
  <c r="CH11" i="2"/>
  <c r="CH7" i="2"/>
  <c r="CH68" i="2"/>
  <c r="CH36" i="2"/>
  <c r="BC5" i="2"/>
  <c r="AG68" i="2"/>
  <c r="AN5" i="2" l="1"/>
  <c r="AM5" i="2"/>
  <c r="BL5" i="2"/>
  <c r="AQ5" i="2" s="1"/>
  <c r="AG6" i="2"/>
  <c r="E6" i="2"/>
  <c r="AG53" i="2"/>
  <c r="E53" i="2"/>
  <c r="AG31" i="2"/>
  <c r="E31" i="2"/>
  <c r="AG39" i="2"/>
  <c r="E39" i="2"/>
  <c r="AG29" i="2"/>
  <c r="E29" i="2"/>
  <c r="AG38" i="2"/>
  <c r="E38" i="2"/>
  <c r="AG28" i="2"/>
  <c r="E28" i="2"/>
  <c r="AG35" i="2"/>
  <c r="E35" i="2"/>
  <c r="L53" i="2"/>
  <c r="V53" i="2"/>
  <c r="L31" i="2"/>
  <c r="V31" i="2"/>
  <c r="L6" i="2"/>
  <c r="V6" i="2"/>
  <c r="L68" i="2"/>
  <c r="V68" i="2"/>
  <c r="L29" i="2"/>
  <c r="V29" i="2"/>
  <c r="L39" i="2"/>
  <c r="V39" i="2"/>
  <c r="L38" i="2"/>
  <c r="V38" i="2"/>
  <c r="L28" i="2"/>
  <c r="V28" i="2"/>
  <c r="V35" i="2"/>
  <c r="L35" i="2"/>
  <c r="D5" i="6"/>
  <c r="A6" i="6"/>
  <c r="A7" i="6" s="1"/>
  <c r="A8" i="6" s="1"/>
  <c r="A9" i="6" s="1"/>
  <c r="A10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D6" i="6"/>
  <c r="D7" i="5" s="1"/>
  <c r="D7" i="6"/>
  <c r="D8" i="6"/>
  <c r="D9" i="6"/>
  <c r="D10" i="6"/>
  <c r="D11" i="6"/>
  <c r="D12" i="6"/>
  <c r="D13" i="6"/>
  <c r="D14" i="5" s="1"/>
  <c r="D14" i="6"/>
  <c r="D15" i="6"/>
  <c r="D16" i="6"/>
  <c r="D17" i="6"/>
  <c r="D18" i="6"/>
  <c r="D19" i="6"/>
  <c r="D20" i="6"/>
  <c r="D21" i="5" s="1"/>
  <c r="D21" i="6"/>
  <c r="D23" i="5" s="1"/>
  <c r="D22" i="6"/>
  <c r="D23" i="6"/>
  <c r="D24" i="6"/>
  <c r="D25" i="6"/>
  <c r="D30" i="5" s="1"/>
  <c r="D26" i="6"/>
  <c r="D27" i="6"/>
  <c r="D28" i="6"/>
  <c r="D29" i="6"/>
  <c r="D34" i="5" s="1"/>
  <c r="D31" i="6"/>
  <c r="D36" i="5" s="1"/>
  <c r="D32" i="6"/>
  <c r="D33" i="6"/>
  <c r="D34" i="6"/>
  <c r="D35" i="6"/>
  <c r="D40" i="5" s="1"/>
  <c r="D36" i="6"/>
  <c r="D37" i="6"/>
  <c r="D42" i="5" s="1"/>
  <c r="D38" i="6"/>
  <c r="D43" i="5" s="1"/>
  <c r="D39" i="6"/>
  <c r="D44" i="5" s="1"/>
  <c r="D40" i="6"/>
  <c r="D45" i="5" s="1"/>
  <c r="D41" i="6"/>
  <c r="D42" i="6"/>
  <c r="D47" i="5" s="1"/>
  <c r="D43" i="6"/>
  <c r="D48" i="5" s="1"/>
  <c r="D44" i="6"/>
  <c r="D49" i="5" s="1"/>
  <c r="D45" i="6"/>
  <c r="D50" i="5" s="1"/>
  <c r="D46" i="6"/>
  <c r="D51" i="5" s="1"/>
  <c r="D47" i="6"/>
  <c r="D52" i="5" s="1"/>
  <c r="D48" i="6"/>
  <c r="D54" i="5" s="1"/>
  <c r="D49" i="6"/>
  <c r="D55" i="5" s="1"/>
  <c r="D50" i="6"/>
  <c r="D56" i="5" s="1"/>
  <c r="D51" i="6"/>
  <c r="D57" i="5" s="1"/>
  <c r="D52" i="6"/>
  <c r="D58" i="5" s="1"/>
  <c r="D53" i="6"/>
  <c r="D59" i="5" s="1"/>
  <c r="D54" i="6"/>
  <c r="D60" i="5" s="1"/>
  <c r="D55" i="6"/>
  <c r="D61" i="5" s="1"/>
  <c r="D56" i="6"/>
  <c r="D62" i="5" s="1"/>
  <c r="D57" i="6"/>
  <c r="D63" i="5" s="1"/>
  <c r="D58" i="6"/>
  <c r="D64" i="5" s="1"/>
  <c r="D59" i="6"/>
  <c r="D65" i="5" s="1"/>
  <c r="D60" i="6"/>
  <c r="D66" i="5" s="1"/>
  <c r="D61" i="6"/>
  <c r="D67" i="5" s="1"/>
  <c r="E62" i="6"/>
  <c r="D5" i="5"/>
  <c r="E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E6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E21" i="5"/>
  <c r="D22" i="5"/>
  <c r="E22" i="5"/>
  <c r="E23" i="5"/>
  <c r="D24" i="5"/>
  <c r="E24" i="5"/>
  <c r="D25" i="5"/>
  <c r="E25" i="5"/>
  <c r="D26" i="5"/>
  <c r="E26" i="5"/>
  <c r="D27" i="5"/>
  <c r="E27" i="5"/>
  <c r="E28" i="5"/>
  <c r="E29" i="5"/>
  <c r="E30" i="5"/>
  <c r="E31" i="5"/>
  <c r="D32" i="5"/>
  <c r="E32" i="5"/>
  <c r="D33" i="5"/>
  <c r="E33" i="5"/>
  <c r="E34" i="5"/>
  <c r="E35" i="5"/>
  <c r="E36" i="5"/>
  <c r="D37" i="5"/>
  <c r="E37" i="5"/>
  <c r="E38" i="5"/>
  <c r="E39" i="5"/>
  <c r="E40" i="5"/>
  <c r="D41" i="5"/>
  <c r="E41" i="5"/>
  <c r="E42" i="5"/>
  <c r="E43" i="5"/>
  <c r="E44" i="5"/>
  <c r="E45" i="5"/>
  <c r="D46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AG26" i="2" l="1"/>
  <c r="E26" i="2"/>
  <c r="AG22" i="2"/>
  <c r="E22" i="2"/>
  <c r="AG42" i="2"/>
  <c r="E42" i="2"/>
  <c r="AG40" i="2"/>
  <c r="L40" i="2" s="1"/>
  <c r="E40" i="2"/>
  <c r="AG37" i="2"/>
  <c r="E37" i="2"/>
  <c r="AG66" i="2"/>
  <c r="E66" i="2"/>
  <c r="AG62" i="2"/>
  <c r="E62" i="2"/>
  <c r="AG58" i="2"/>
  <c r="L58" i="2" s="1"/>
  <c r="E58" i="2"/>
  <c r="AG54" i="2"/>
  <c r="E54" i="2"/>
  <c r="AG49" i="2"/>
  <c r="L49" i="2" s="1"/>
  <c r="E49" i="2"/>
  <c r="AG45" i="2"/>
  <c r="E45" i="2"/>
  <c r="AG32" i="2"/>
  <c r="L32" i="2" s="1"/>
  <c r="E32" i="2"/>
  <c r="AG20" i="2"/>
  <c r="E20" i="2"/>
  <c r="AG16" i="2"/>
  <c r="L16" i="2" s="1"/>
  <c r="E16" i="2"/>
  <c r="AG27" i="2"/>
  <c r="E27" i="2"/>
  <c r="AG25" i="2"/>
  <c r="E25" i="2"/>
  <c r="AG23" i="2"/>
  <c r="E23" i="2"/>
  <c r="AG21" i="2"/>
  <c r="E21" i="2"/>
  <c r="AG19" i="2"/>
  <c r="E19" i="2"/>
  <c r="AG17" i="2"/>
  <c r="E17" i="2"/>
  <c r="AG15" i="2"/>
  <c r="E15" i="2"/>
  <c r="AG13" i="2"/>
  <c r="E13" i="2"/>
  <c r="AG11" i="2"/>
  <c r="E11" i="2"/>
  <c r="AG9" i="2"/>
  <c r="E9" i="2"/>
  <c r="AG7" i="2"/>
  <c r="E7" i="2"/>
  <c r="E5" i="2"/>
  <c r="AG5" i="2"/>
  <c r="AG65" i="2"/>
  <c r="E65" i="2"/>
  <c r="AG61" i="2"/>
  <c r="E61" i="2"/>
  <c r="AG57" i="2"/>
  <c r="E57" i="2"/>
  <c r="AG52" i="2"/>
  <c r="E52" i="2"/>
  <c r="AG44" i="2"/>
  <c r="E44" i="2"/>
  <c r="AG36" i="2"/>
  <c r="E36" i="2"/>
  <c r="AG46" i="2"/>
  <c r="E46" i="2"/>
  <c r="AG48" i="2"/>
  <c r="E48" i="2"/>
  <c r="AG33" i="2"/>
  <c r="E33" i="2"/>
  <c r="AG41" i="2"/>
  <c r="E41" i="2"/>
  <c r="AG64" i="2"/>
  <c r="E64" i="2"/>
  <c r="AG60" i="2"/>
  <c r="E60" i="2"/>
  <c r="AG56" i="2"/>
  <c r="E56" i="2"/>
  <c r="AG51" i="2"/>
  <c r="E51" i="2"/>
  <c r="AG47" i="2"/>
  <c r="E47" i="2"/>
  <c r="AG43" i="2"/>
  <c r="E43" i="2"/>
  <c r="AG34" i="2"/>
  <c r="E34" i="2"/>
  <c r="AG30" i="2"/>
  <c r="E30" i="2"/>
  <c r="AG24" i="2"/>
  <c r="E24" i="2"/>
  <c r="AG18" i="2"/>
  <c r="E18" i="2"/>
  <c r="AG14" i="2"/>
  <c r="E14" i="2"/>
  <c r="AG10" i="2"/>
  <c r="E10" i="2"/>
  <c r="AG8" i="2"/>
  <c r="E8" i="2"/>
  <c r="AG67" i="2"/>
  <c r="L67" i="2" s="1"/>
  <c r="E67" i="2"/>
  <c r="AG63" i="2"/>
  <c r="E63" i="2"/>
  <c r="AG59" i="2"/>
  <c r="E59" i="2"/>
  <c r="AG55" i="2"/>
  <c r="E55" i="2"/>
  <c r="AG50" i="2"/>
  <c r="E50" i="2"/>
  <c r="L24" i="2"/>
  <c r="V24" i="2"/>
  <c r="V16" i="2"/>
  <c r="V41" i="2"/>
  <c r="V64" i="2"/>
  <c r="V60" i="2"/>
  <c r="V56" i="2"/>
  <c r="V51" i="2"/>
  <c r="V47" i="2"/>
  <c r="V43" i="2"/>
  <c r="V34" i="2"/>
  <c r="V30" i="2"/>
  <c r="V46" i="2"/>
  <c r="V20" i="2"/>
  <c r="V67" i="2"/>
  <c r="V63" i="2"/>
  <c r="L59" i="2"/>
  <c r="V59" i="2"/>
  <c r="V55" i="2"/>
  <c r="V50" i="2"/>
  <c r="V32" i="2"/>
  <c r="L22" i="2"/>
  <c r="V22" i="2"/>
  <c r="V14" i="2"/>
  <c r="L10" i="2"/>
  <c r="V10" i="2"/>
  <c r="V8" i="2"/>
  <c r="V48" i="2"/>
  <c r="V42" i="2"/>
  <c r="V40" i="2"/>
  <c r="V37" i="2"/>
  <c r="L66" i="2"/>
  <c r="V66" i="2"/>
  <c r="V62" i="2"/>
  <c r="V58" i="2"/>
  <c r="V54" i="2"/>
  <c r="V49" i="2"/>
  <c r="V45" i="2"/>
  <c r="V26" i="2"/>
  <c r="V18" i="2"/>
  <c r="V33" i="2"/>
  <c r="L27" i="2"/>
  <c r="V27" i="2"/>
  <c r="L25" i="2"/>
  <c r="V25" i="2"/>
  <c r="V23" i="2"/>
  <c r="L21" i="2"/>
  <c r="V21" i="2"/>
  <c r="V19" i="2"/>
  <c r="V17" i="2"/>
  <c r="V15" i="2"/>
  <c r="L13" i="2"/>
  <c r="V13" i="2"/>
  <c r="V11" i="2"/>
  <c r="V9" i="2"/>
  <c r="V7" i="2"/>
  <c r="V5" i="2"/>
  <c r="L65" i="2"/>
  <c r="V65" i="2"/>
  <c r="V61" i="2"/>
  <c r="V57" i="2"/>
  <c r="V52" i="2"/>
  <c r="V44" i="2"/>
  <c r="V36" i="2"/>
  <c r="L48" i="2"/>
  <c r="L37" i="2"/>
  <c r="L18" i="2"/>
  <c r="L19" i="2"/>
  <c r="L20" i="2"/>
  <c r="L36" i="2"/>
  <c r="L52" i="2"/>
  <c r="L9" i="2"/>
  <c r="L57" i="2"/>
  <c r="L54" i="2"/>
  <c r="L23" i="2"/>
  <c r="L41" i="2"/>
  <c r="L7" i="2"/>
  <c r="L51" i="2"/>
  <c r="L34" i="2"/>
  <c r="L8" i="2"/>
  <c r="L56" i="2"/>
  <c r="L45" i="2"/>
  <c r="L61" i="2"/>
  <c r="L42" i="2"/>
  <c r="L64" i="2"/>
  <c r="L11" i="2"/>
  <c r="L43" i="2"/>
  <c r="L26" i="2"/>
  <c r="L63" i="2"/>
  <c r="L55" i="2"/>
  <c r="L50" i="2"/>
  <c r="L44" i="2"/>
  <c r="L60" i="2"/>
  <c r="L17" i="2"/>
  <c r="L33" i="2"/>
  <c r="L5" i="2"/>
  <c r="L14" i="2"/>
  <c r="L30" i="2"/>
  <c r="L46" i="2"/>
  <c r="L62" i="2"/>
  <c r="L15" i="2"/>
  <c r="L47" i="2"/>
  <c r="D62" i="6"/>
  <c r="F4" i="6"/>
  <c r="F2" i="5"/>
  <c r="A66" i="2" l="1"/>
  <c r="A64" i="2"/>
  <c r="A62" i="2"/>
  <c r="A60" i="2"/>
  <c r="A58" i="2"/>
  <c r="A56" i="2"/>
  <c r="A54" i="2"/>
  <c r="A52" i="2"/>
  <c r="A50" i="2"/>
  <c r="A48" i="2"/>
  <c r="A46" i="2"/>
  <c r="A44" i="2"/>
  <c r="A42" i="2"/>
  <c r="A40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A12" i="2"/>
  <c r="A10" i="2"/>
  <c r="A8" i="2"/>
  <c r="A6" i="2"/>
  <c r="I5" i="2" l="1"/>
  <c r="H5" i="2"/>
  <c r="H13" i="2"/>
  <c r="I13" i="2"/>
  <c r="I61" i="2"/>
  <c r="H61" i="2"/>
  <c r="H40" i="2"/>
  <c r="I40" i="2"/>
  <c r="H17" i="2"/>
  <c r="I17" i="2"/>
  <c r="H29" i="2"/>
  <c r="I29" i="2"/>
  <c r="I41" i="2"/>
  <c r="H41" i="2"/>
  <c r="H53" i="2"/>
  <c r="I53" i="2"/>
  <c r="I65" i="2"/>
  <c r="H65" i="2"/>
  <c r="H10" i="2"/>
  <c r="I10" i="2"/>
  <c r="I14" i="2"/>
  <c r="H14" i="2"/>
  <c r="I18" i="2"/>
  <c r="H18" i="2"/>
  <c r="I22" i="2"/>
  <c r="H22" i="2"/>
  <c r="I26" i="2"/>
  <c r="H26" i="2"/>
  <c r="I30" i="2"/>
  <c r="H30" i="2"/>
  <c r="H34" i="2"/>
  <c r="I34" i="2"/>
  <c r="I38" i="2"/>
  <c r="H38" i="2"/>
  <c r="I42" i="2"/>
  <c r="H42" i="2"/>
  <c r="H46" i="2"/>
  <c r="I46" i="2"/>
  <c r="I50" i="2"/>
  <c r="H50" i="2"/>
  <c r="I54" i="2"/>
  <c r="H54" i="2"/>
  <c r="I58" i="2"/>
  <c r="H58" i="2"/>
  <c r="H62" i="2"/>
  <c r="I62" i="2"/>
  <c r="H66" i="2"/>
  <c r="I66" i="2"/>
  <c r="I7" i="2"/>
  <c r="H7" i="2"/>
  <c r="I11" i="2"/>
  <c r="H11" i="2"/>
  <c r="H15" i="2"/>
  <c r="I15" i="2"/>
  <c r="I19" i="2"/>
  <c r="H19" i="2"/>
  <c r="H23" i="2"/>
  <c r="I23" i="2"/>
  <c r="I27" i="2"/>
  <c r="H27" i="2"/>
  <c r="H31" i="2"/>
  <c r="I31" i="2"/>
  <c r="I35" i="2"/>
  <c r="H35" i="2"/>
  <c r="H39" i="2"/>
  <c r="I39" i="2"/>
  <c r="I43" i="2"/>
  <c r="H43" i="2"/>
  <c r="H47" i="2"/>
  <c r="I47" i="2"/>
  <c r="I51" i="2"/>
  <c r="H51" i="2"/>
  <c r="I55" i="2"/>
  <c r="H55" i="2"/>
  <c r="I59" i="2"/>
  <c r="H59" i="2"/>
  <c r="I63" i="2"/>
  <c r="H63" i="2"/>
  <c r="I67" i="2"/>
  <c r="H67" i="2"/>
  <c r="H8" i="2"/>
  <c r="I8" i="2"/>
  <c r="H16" i="2"/>
  <c r="I16" i="2"/>
  <c r="I24" i="2"/>
  <c r="H24" i="2"/>
  <c r="H36" i="2"/>
  <c r="I36" i="2"/>
  <c r="H20" i="2"/>
  <c r="I20" i="2"/>
  <c r="H28" i="2"/>
  <c r="I28" i="2"/>
  <c r="I32" i="2"/>
  <c r="H32" i="2"/>
  <c r="H44" i="2"/>
  <c r="I44" i="2"/>
  <c r="I48" i="2"/>
  <c r="H48" i="2"/>
  <c r="I52" i="2"/>
  <c r="H52" i="2"/>
  <c r="I60" i="2"/>
  <c r="H60" i="2"/>
  <c r="I64" i="2"/>
  <c r="H64" i="2"/>
  <c r="H25" i="2"/>
  <c r="I25" i="2"/>
  <c r="H56" i="2"/>
  <c r="I56" i="2"/>
  <c r="H68" i="2"/>
  <c r="I68" i="2"/>
  <c r="H9" i="2"/>
  <c r="I9" i="2"/>
  <c r="I21" i="2"/>
  <c r="H21" i="2"/>
  <c r="I33" i="2"/>
  <c r="H33" i="2"/>
  <c r="H37" i="2"/>
  <c r="I37" i="2"/>
  <c r="I45" i="2"/>
  <c r="H45" i="2"/>
  <c r="I49" i="2"/>
  <c r="H49" i="2"/>
  <c r="I57" i="2"/>
  <c r="H57" i="2"/>
  <c r="H6" i="2"/>
  <c r="I6" i="2"/>
</calcChain>
</file>

<file path=xl/sharedStrings.xml><?xml version="1.0" encoding="utf-8"?>
<sst xmlns="http://schemas.openxmlformats.org/spreadsheetml/2006/main" count="2460" uniqueCount="473">
  <si>
    <t>SỐ TT</t>
  </si>
  <si>
    <t>TÊN CỬA HÀNG</t>
  </si>
  <si>
    <t>MOMO</t>
  </si>
  <si>
    <t>GRAB</t>
  </si>
  <si>
    <t>ZALOPAY</t>
  </si>
  <si>
    <t>VILL</t>
  </si>
  <si>
    <t>RYO</t>
  </si>
  <si>
    <t>VN-PAY</t>
  </si>
  <si>
    <t>SHOPEE</t>
  </si>
  <si>
    <t>NgayChungTu</t>
  </si>
  <si>
    <t>GhiChu</t>
  </si>
  <si>
    <t>DoiTuong</t>
  </si>
  <si>
    <t>TkNo</t>
  </si>
  <si>
    <t>TkCo</t>
  </si>
  <si>
    <t>SoTienNte</t>
  </si>
  <si>
    <t>SoTien</t>
  </si>
  <si>
    <t>DienGiai</t>
  </si>
  <si>
    <t>NguoiGiaoDich</t>
  </si>
  <si>
    <t>DiaChi</t>
  </si>
  <si>
    <t>TienTe</t>
  </si>
  <si>
    <t>TyGia</t>
  </si>
  <si>
    <t>TkClear</t>
  </si>
  <si>
    <t>DoiTuongNo</t>
  </si>
  <si>
    <t>DoiTuongCo</t>
  </si>
  <si>
    <t>NganHangNo</t>
  </si>
  <si>
    <t>NganHangCo</t>
  </si>
  <si>
    <t>CongViecNo</t>
  </si>
  <si>
    <t>CongViecCo</t>
  </si>
  <si>
    <t>MucCpNo</t>
  </si>
  <si>
    <t>MucCpCo</t>
  </si>
  <si>
    <t>SpNo</t>
  </si>
  <si>
    <t>SpCo</t>
  </si>
  <si>
    <t>MaHHNo</t>
  </si>
  <si>
    <t>MaHHCo</t>
  </si>
  <si>
    <t>MaExtra1</t>
  </si>
  <si>
    <t>MaExtra2</t>
  </si>
  <si>
    <t>DonViNhan</t>
  </si>
  <si>
    <t>ThamChieu</t>
  </si>
  <si>
    <t>NhanVien</t>
  </si>
  <si>
    <t>68 NGUYỄN HUỆ</t>
  </si>
  <si>
    <t>CÀ PHÊ MUỐI CHÚ LONG - 66A NGUYỄN HUỆ</t>
  </si>
  <si>
    <t>CÀ PHÊ MUỐI CHÚ LONG - 68 NGUYỄN HUỆ</t>
  </si>
  <si>
    <t>98 VÕ VĂN KIỆT</t>
  </si>
  <si>
    <t>Cà Phê Muối Chú Long - Võ Văn Kiệt</t>
  </si>
  <si>
    <t>194 CMT8</t>
  </si>
  <si>
    <t>CÀ PHÊ MUỐI CHÚ LONG - 194 CÁCH MẠNG THÁNG TÁM</t>
  </si>
  <si>
    <t>CÀ PHÊ MUỐI CHÚ LONG - 6B CÔNG TRƯỜNG DÂN CHỦ</t>
  </si>
  <si>
    <t>301 NGUYỄN ĐÌNH CHIỂU</t>
  </si>
  <si>
    <t>CÀ PHÊ MUỐI CHÚ LONG - 301 NGUYỄN ĐÌNH CHIỂU</t>
  </si>
  <si>
    <t>CÀ PHÊ MUỐI CHÚ LONG - 307 ĐẶNG NGUYÊN CẨN</t>
  </si>
  <si>
    <t>CÀ PHÊ MUỐI CHÚ LONG - 67 HẬU GIANG</t>
  </si>
  <si>
    <t>CÀ PHÊ MUỐI CHÚ LONG - 71 HẬU GIANG</t>
  </si>
  <si>
    <t>QUẬN 7</t>
  </si>
  <si>
    <t>CÀ PHÊ MUỐI CHÚ LONG CLASSIC</t>
  </si>
  <si>
    <t xml:space="preserve"> CÀ PHÊ MUỐI CHÚ LONG - HUỲNH TẤN PHÁT</t>
  </si>
  <si>
    <t>LẠC LONG QUÂN</t>
  </si>
  <si>
    <t>CÀ PHÊ MUỐI CHÚ LONG - 187 LẠC LONG QUÂN</t>
  </si>
  <si>
    <t>161 NGÔ TẤT TỐ QUẦY 1</t>
  </si>
  <si>
    <t>CÀ PHÊ MUỐI CHÚ LONG - 161 NGÔ TẤT TỐ</t>
  </si>
  <si>
    <t>17A NGÔ TẤT TỐ QUẦY 2</t>
  </si>
  <si>
    <t>CÀ PHÊ MUỐI CHÚ LONG - 17A NGÔ TẤT TỐ</t>
  </si>
  <si>
    <t>137A NGUYỄN HỮU CẢNH</t>
  </si>
  <si>
    <t>CÀ PHÊ MUỐI CHÚ LONG - 137A NGUYỄN HỮU CẢNH</t>
  </si>
  <si>
    <t>07 BÌNH LONG</t>
  </si>
  <si>
    <t>CÀ PHÊ MUỐI CHÚ LONG - 07 BÌNH LONG</t>
  </si>
  <si>
    <t>CÀ PHÊ MUỐI CHÚ LONG - 190 HUỲNH VĂN BÁNH</t>
  </si>
  <si>
    <t>CÀ PHÊ MUỐI CHÚ LONG 172 HUỲNH VĂN BÁNH</t>
  </si>
  <si>
    <t>1200 KHA VẠN CÂN</t>
  </si>
  <si>
    <t>CÀ PHÊ MUỐI CHÚ LONG - 1200A KHA VẠN CÂN</t>
  </si>
  <si>
    <t>CÀ PHÊ MUỐI CHÚ LONG - 606 CỘNG HÒA</t>
  </si>
  <si>
    <t>CÀ PHÊ MUỐI CHÚ LONG - 466 CỘNG HÒA</t>
  </si>
  <si>
    <t>CÀ PHÊ MUỐI CHÚ LONG - 417 CỘNG HÒA</t>
  </si>
  <si>
    <t>CÀ PHÊ MUỐI CHÚ LONG - 421 CỘNG HÒA</t>
  </si>
  <si>
    <t>CỦ CHI</t>
  </si>
  <si>
    <t>CÀ PHÊ MUỐI CHÚ LONG - 143 LIÊU BÌNH HƯƠNG - CỦ CHI</t>
  </si>
  <si>
    <t>Cà Phê Muối Chú Long - Tỉnh Lộ 8 Củ Chi</t>
  </si>
  <si>
    <t>CÀ PHÊ MUỐI CHÚ LONG - 601 CMT8 TÂY NINH</t>
  </si>
  <si>
    <t>TÂY NINH</t>
  </si>
  <si>
    <t>Cà Phê Muối Chú Long - Phạm Văn Đồng - Tây Ninh</t>
  </si>
  <si>
    <t>101 THÍCH QUẢNG ĐỨC</t>
  </si>
  <si>
    <t>CÀ PHÊ MUỐI CHÚ LONG - 101 THÍCH QUẢNG ĐỨC</t>
  </si>
  <si>
    <t>244 THÍCH QUẢNG ĐỨC</t>
  </si>
  <si>
    <t>CÀ PHÊ MUỐI CHÚ LONG - 244 THÍCH QUẢNG ĐỨC - TDM</t>
  </si>
  <si>
    <t>1349 CMT8 BÌNH DƯƠNG</t>
  </si>
  <si>
    <t>CÀ PHÊ MUỐI CHÚ LONG - 1349 CMT8</t>
  </si>
  <si>
    <t>CÀ PHÊ MUỐI CHÚ LONG - NGUYỄN AN NINH - BÌNH DƯƠNG</t>
  </si>
  <si>
    <t>CÀ PHÊ MUỐI CHÚ LONG - TRẦN HƯNG ĐẠO - BÌNH DƯƠNG</t>
  </si>
  <si>
    <t>Cà Phê Muối Chú Long - Thuận An</t>
  </si>
  <si>
    <t>CÀ PHÊ MUỐI CHÚ LONG - Trảng Bom</t>
  </si>
  <si>
    <t>CÀ PHÊ MUỐI CHÚ LONG - 77/7A KHU VĂN HẢI - LONG THÀNH</t>
  </si>
  <si>
    <t>CÀ PHÊ MUỐI CHÚ LONG - 204 HÀ HUY GIÁP - BH</t>
  </si>
  <si>
    <t>PHAN THIẾT</t>
  </si>
  <si>
    <t>CÀ PHÊ MUỐI CHÚ LONG - 32 TRẦN HƯNG ĐẠO - PHAN THIẾT</t>
  </si>
  <si>
    <t>BÌNH PHƯỚC</t>
  </si>
  <si>
    <t>CÀ PHÊ MUỐI CHÚ LONG - 884 PHÚ RIỀNG ĐỎ - BP</t>
  </si>
  <si>
    <t>CÀ PHÊ MUỐI CHÚ LONG - 615 CMT8 - BÀ RỊA</t>
  </si>
  <si>
    <t>CÀ PHÊ MUỐI CHÚ LONG - 87 HOÀNG HOA THÁM - VŨNG TÀU</t>
  </si>
  <si>
    <t>CÀ PHÊ MUỐI CHÚ LONG - 330 Trương Định</t>
  </si>
  <si>
    <t>CÀ PHÊ MUỐI CHÚ LONG - 17 Tôn Đức Thắng</t>
  </si>
  <si>
    <t>CÀ PHÊ MUỐI CHÚ LONG - THANH NHÀN - HÀ NỘI</t>
  </si>
  <si>
    <t>CÀ PHÊ MUỐI CHÚ LONG - ĐỘI CẤN - HÀ NỘI</t>
  </si>
  <si>
    <t>Cà Phê Muối Chú Long - Đường Láng</t>
  </si>
  <si>
    <t>CÀ PHÊ MUỐI CHÚ LONG - 472 Lê Duẫn</t>
  </si>
  <si>
    <t>CÀ PHÊ MUỐI CHÚ LONG - 496 Hoàng Diệu</t>
  </si>
  <si>
    <t>CÀ PHÊ MUỐI CHÚ LONG - 371 QUANG TRUNG - QUẢNG NGÃI</t>
  </si>
  <si>
    <t>CÀ PHÊ MUỐI CHÚ LONG - HÙNG VƯƠNG</t>
  </si>
  <si>
    <t>Cà Phê Muối Chú Long - Hùng Vương - Huế</t>
  </si>
  <si>
    <t>Cà Phê Muối Chú Long - Bà Triệu</t>
  </si>
  <si>
    <t>Cà Phê Muối Chú Long - Đoàn Thị Điểm - Huế</t>
  </si>
  <si>
    <t>LONG AN</t>
  </si>
  <si>
    <t>CÀ PHÊ MUỐI CHÚ LONG - 88 QL62 - LONG AN</t>
  </si>
  <si>
    <t>TIỀN GIANG</t>
  </si>
  <si>
    <t>CÀ PHÊ MUỐI CHÚ LONG - 87/2 LÊ THỊ HỒNG GẤM - MỸ THO - TIỀN GIANG</t>
  </si>
  <si>
    <t>BẾN TRE</t>
  </si>
  <si>
    <t>CÀ PHÊ MUỐI CHÚ LONG - ĐẠI LỘ ĐỒNG KHỞI - BẾN TRE</t>
  </si>
  <si>
    <t>CÀ PHÊ MUỐI CHÚ LONG - 422 HÀ HOÀNG HỔ</t>
  </si>
  <si>
    <t>CẦN THƠ</t>
  </si>
  <si>
    <t>CÀ PHÊ MUỐI CHÚ LONG - 108 TRẦN HƯNG ĐẠO - CẦN THƠ</t>
  </si>
  <si>
    <t>VĨNH LONG</t>
  </si>
  <si>
    <t>CÀ PHÊ MUỐI CHÚ LONG - 25 TRƯNG NỮ VƯƠNG - VL</t>
  </si>
  <si>
    <t>TRÀ VINH</t>
  </si>
  <si>
    <t>Cà Phê Muối Chú Long - Trà Vinh</t>
  </si>
  <si>
    <t>KIÊN GIANG</t>
  </si>
  <si>
    <t>CÀ PHÊ MUỐI CHÚ LONG - 466 NGUYỄN TRUNG TRỰC - KIÊN GIANG</t>
  </si>
  <si>
    <t>Cà Phê Muối Chú Long - Nguyễn Văn Cừ Phú Quốc</t>
  </si>
  <si>
    <t>Cà Phê Muối Chú Long - Nguyễn Trung Trực Phú Quốc</t>
  </si>
  <si>
    <t>CÀ MAU</t>
  </si>
  <si>
    <t>CÀ PHÊ MUỐI CHÚ LONG - BÙI THỊ TRƯỜNG - CÀ MAU</t>
  </si>
  <si>
    <t>TỔNG</t>
  </si>
  <si>
    <t>MÃ CỬA HÀNG</t>
  </si>
  <si>
    <t>TIỀN GỐC</t>
  </si>
  <si>
    <t>SAU CK</t>
  </si>
  <si>
    <t>CHIẾT KHẤU</t>
  </si>
  <si>
    <t>CH.601CMT8</t>
  </si>
  <si>
    <t>CH.29LH</t>
  </si>
  <si>
    <t>CH.884PRD</t>
  </si>
  <si>
    <t>CH.615CMT8</t>
  </si>
  <si>
    <t>172-190 HUỲNH VĂN BÁNH</t>
  </si>
  <si>
    <t>421-606  CỘNG HÒA</t>
  </si>
  <si>
    <t>CHI PHÍ</t>
  </si>
  <si>
    <t>BE</t>
  </si>
  <si>
    <t>VNPAY</t>
  </si>
  <si>
    <t>SỐ CHỨNG TỪ CUỐI CÙNG TỚI THỜI ĐIỂM HIỆN TẠI</t>
  </si>
  <si>
    <t>AN GIANG</t>
  </si>
  <si>
    <t>HUẾ</t>
  </si>
  <si>
    <t>QUẢNG NGÃI</t>
  </si>
  <si>
    <t>ĐÀ NẴNG 2</t>
  </si>
  <si>
    <t>ĐÀ NẴNG 1</t>
  </si>
  <si>
    <t>HÀ NỘI 5</t>
  </si>
  <si>
    <t>HÀ NỘI 4</t>
  </si>
  <si>
    <t xml:space="preserve">HÀ NỘI 3 </t>
  </si>
  <si>
    <t>HÀ NỘI 2</t>
  </si>
  <si>
    <t>HÀ NỘI 1</t>
  </si>
  <si>
    <t>VŨNG TÀU</t>
  </si>
  <si>
    <t>ĐỒNG NAI</t>
  </si>
  <si>
    <t xml:space="preserve">THUẬN AN </t>
  </si>
  <si>
    <t>DĨ AN</t>
  </si>
  <si>
    <t>BÌNH DƯƠNG</t>
  </si>
  <si>
    <t>Q. TÂN BÌNH</t>
  </si>
  <si>
    <t>Q. THỦ ĐỨC</t>
  </si>
  <si>
    <t>Q. PHÚ NHUẬN</t>
  </si>
  <si>
    <t>Q. BÌNH TÂN</t>
  </si>
  <si>
    <t>Q. BÌNH THẠNH</t>
  </si>
  <si>
    <t>QUẬN 11</t>
  </si>
  <si>
    <t>NHÀ BÈ</t>
  </si>
  <si>
    <t>QUẬN 6</t>
  </si>
  <si>
    <t>QUẬN 3</t>
  </si>
  <si>
    <t>QUẬN 1</t>
  </si>
  <si>
    <t>KHU VỰC</t>
  </si>
  <si>
    <t>TIỀN TRÊN VÍ</t>
  </si>
  <si>
    <t>TIỀN VỀ MAIL</t>
  </si>
  <si>
    <t xml:space="preserve">MOMO : </t>
  </si>
  <si>
    <t>Cà Phê Muối Chú Long - Cà Mau</t>
  </si>
  <si>
    <t>NGUYỄN TRUNG TRỰC, P.DƯƠNG ĐÔNG, TP.PHÚ QUỐC 2</t>
  </si>
  <si>
    <t>174 NGUYỄN VĂN CỪ, P. AN THỚI, TP. PHÚ QUỐC 1</t>
  </si>
  <si>
    <t>Cà Phê Muối Chú Long - Kiên Giang</t>
  </si>
  <si>
    <t>Cà Phê Muối Chú Long - Vĩnh Long</t>
  </si>
  <si>
    <t>Cà Phê Muối Chú Long - Cần Thơ</t>
  </si>
  <si>
    <t>Cà Phê Muối Chú Long - Long Xuyên</t>
  </si>
  <si>
    <t>Grand Total</t>
  </si>
  <si>
    <t>Cà Phê Muối Chú Long - Bến Tre</t>
  </si>
  <si>
    <t>(blank)</t>
  </si>
  <si>
    <t>Cà Phê Muối Chú Long - Tiền Giang</t>
  </si>
  <si>
    <t>Cà Phê Muối Chú Long - Vũng Tàu</t>
  </si>
  <si>
    <t>Cà Phê Muối Chú Long - Long An</t>
  </si>
  <si>
    <t>Cà Phê Muối Chú Long - Đoàn Thị Điểm</t>
  </si>
  <si>
    <t>Cà Phê Muối Chú Long - Trương Định</t>
  </si>
  <si>
    <t>Cà Phê Muối Chú Long - Hùng Vương</t>
  </si>
  <si>
    <t>Cà Phê Muối Chú Long - Trần Hưng Đạo</t>
  </si>
  <si>
    <t>Cà Phê Muối Chú Long - Quảng Ngãi</t>
  </si>
  <si>
    <t>Cà Phê Muối Chú Long - Hoàng Diệu</t>
  </si>
  <si>
    <t>Cà Phê Muối Chú Long - Lê Duẩn</t>
  </si>
  <si>
    <t>Cà Phê Muối Chú Long - Thích Quảng Đức</t>
  </si>
  <si>
    <t>Cà Phê Muối Chú Long - Thanh Nhàn</t>
  </si>
  <si>
    <t>Cà Phê Muối Chú Long - Đội Cấn</t>
  </si>
  <si>
    <t>Cà Phê Muối Chú Long - Tôn Đức Thắng</t>
  </si>
  <si>
    <t>Cà Phê Muối Chú Long - Tây Ninh</t>
  </si>
  <si>
    <t>Cà Phê Muối Chú Long - Tân Hoà Đông</t>
  </si>
  <si>
    <t>Cà Phê Muối Chú Long - Bà Rịa</t>
  </si>
  <si>
    <t>Cà Phê Muối Chú Long - Phan Thiết</t>
  </si>
  <si>
    <t>Cà Phê Muối Chú Long - Đồng Xoài</t>
  </si>
  <si>
    <t>Cà Phê Muối Chú Long - Nguyễn Hữu Cảnh</t>
  </si>
  <si>
    <t>Cà Phê Muối Chú Long - Nguyễn Huệ</t>
  </si>
  <si>
    <t>Cà Phê Muối Chú Long - Hà Huy Giáp</t>
  </si>
  <si>
    <t>Cà Phê Muối Chú Long - Nguyễn Đình Chiểu</t>
  </si>
  <si>
    <t>77/7A KHU VĂN HẢI, LONG THÀNH</t>
  </si>
  <si>
    <t>Cà Phê Muối Chú Long - Ngô Tất Tố</t>
  </si>
  <si>
    <t>2162 QL1A, TỔ 4, QUANG LỘC, QUANG TIẾN, TRẢNG BOM</t>
  </si>
  <si>
    <t>462 NGUYỄN AN NINH</t>
  </si>
  <si>
    <t>Cà Phê Muối Chú Long - Lạc Long Quân</t>
  </si>
  <si>
    <t>Cà Phê Muối Chú Long - 1349 Cách Mạng Tháng 8</t>
  </si>
  <si>
    <t>Cà Phê Muối Chú Long - Kha Vạn Cân</t>
  </si>
  <si>
    <t>Cà Phê Muối Chú Long - 130 Thích Quảng Đức</t>
  </si>
  <si>
    <t>Cà Phê Muối Chú Long - Huỳnh Văn Bánh</t>
  </si>
  <si>
    <t>KHU PHỐ 3, LONG HÒA, HÒA THÀNH, TÂY NINH</t>
  </si>
  <si>
    <t>Cà Phê Muối Chú Long - Huỳnh Tấn Phát</t>
  </si>
  <si>
    <t>1414 TỈNH LỘ 8, TÂN THẠNH ĐÔNG, CỦ CHI</t>
  </si>
  <si>
    <t>143 LIÊU BÌNH HƯƠNG, TÂN LẬP, CỦ CHI</t>
  </si>
  <si>
    <t>Cà Phê Muối Chú Long - Hậu Giang</t>
  </si>
  <si>
    <t>Cà Phê Muối Chú Long - 417 Cộng Hoà</t>
  </si>
  <si>
    <t>Cà Phê Muối Chú Long - Bình Long</t>
  </si>
  <si>
    <t>Cà Phê Muối Chú Long - 17A Ngô Tất Tố</t>
  </si>
  <si>
    <t>Cà Phê Muối Chú Long - Công Trường Quốc Tế</t>
  </si>
  <si>
    <t>Cà Phê Muối Chú Long - Classic</t>
  </si>
  <si>
    <t>Cà Phê Muối Chú Long - Cách Mạng Tháng 8</t>
  </si>
  <si>
    <t>Row Labels</t>
  </si>
  <si>
    <t>Cà Phê Muối Chú Long - Mỹ Tho</t>
  </si>
  <si>
    <t>Cà Phê Muối Chú Long - Củ Chi</t>
  </si>
  <si>
    <t>Cà Phê Muối Chú Long - Nguyễn An Ninh</t>
  </si>
  <si>
    <t>Cà Phê Muối Chú Long - Biên Hòa</t>
  </si>
  <si>
    <t>Cà Phê Muối Chú Long - Long Thành</t>
  </si>
  <si>
    <t>Cà Phê Muối Chú Long- Tôn Đức Thắng</t>
  </si>
  <si>
    <t>Cà Phê Muối Chú Long - Kha Vạn Cân Thủ Đức</t>
  </si>
  <si>
    <t>Cà Phê Muối Chú Long - TRƯƠNG ĐỊNH</t>
  </si>
  <si>
    <t>Cà Phê Muối Chú Long - 101 Thích Quảng Đức</t>
  </si>
  <si>
    <t>Cà Phê Muối Chú Long - CMT8</t>
  </si>
  <si>
    <t>Cà Phê Muối Chú Long - Phạm Văn Đồng Tây Ninh</t>
  </si>
  <si>
    <t>Cà Phê Muối Chú Long - Cộng Hoà</t>
  </si>
  <si>
    <t>TRẠM DỪNG CHÂN CHÚ LONG - TRẢNG BOM</t>
  </si>
  <si>
    <t>Cà Phê Muối Chú Long - Đặng Nguyên Cẩn</t>
  </si>
  <si>
    <t>Cà Phê Muối Chú Long - Bình Dương</t>
  </si>
  <si>
    <t>Cà Phê Muối Chú Long - CMT8 Bình Dương</t>
  </si>
  <si>
    <t>Cà Phê Muối Chú Long - Hồ Con Rùa</t>
  </si>
  <si>
    <t>25/09//2025</t>
  </si>
  <si>
    <t>Grab</t>
  </si>
  <si>
    <t>DOANH THU VỀ MAIL</t>
  </si>
  <si>
    <t>MAIL</t>
  </si>
  <si>
    <t>25 TRƯNG NỮ VƯƠNG - VĨNH LONG</t>
  </si>
  <si>
    <t>TP. TRÀ VINH</t>
  </si>
  <si>
    <t>Cà Phê Muối Chú Long - Bình Phước</t>
  </si>
  <si>
    <t>Cà Phê Muối Chú Long - Cộng Hòa</t>
  </si>
  <si>
    <t>Cà Phê Muối Chú Long - Tân Hòa Đông</t>
  </si>
  <si>
    <t>Cà Phê Muối Chú Long - Lê Văn Lương</t>
  </si>
  <si>
    <t>113106</t>
  </si>
  <si>
    <t>tiền về ngân hàng</t>
  </si>
  <si>
    <t>ZALO-PAY</t>
  </si>
  <si>
    <t>Cà Phê Muối Chú Long - Đ.T.Điễm</t>
  </si>
  <si>
    <t xml:space="preserve">Cà Phê Muối Chú Long - N.T.Trực </t>
  </si>
  <si>
    <t>Cà Phê Muối Chú Long - P.V.Đồng</t>
  </si>
  <si>
    <t>Cà Phê Muối Chú Long - Quãng Ngãi</t>
  </si>
  <si>
    <t>Cà Phê Muối Chú Long - Rạch Giá</t>
  </si>
  <si>
    <t>Cà Phê Muối Chú Long - Tân An</t>
  </si>
  <si>
    <t>Cà Phê Muối Chú Long - Tỉnh lộ 8 Củ Chi</t>
  </si>
  <si>
    <t>Cà Phê Muối Chú Long- Hùng Vương</t>
  </si>
  <si>
    <t>Cà Phê Muối Chú Long - CMT8 Tây Ninh</t>
  </si>
  <si>
    <t>Cà Phê Muối Chú Long - Thanh Nhà</t>
  </si>
  <si>
    <t>Cà Phê Muối Chú Long - N.V.Cừ PQ</t>
  </si>
  <si>
    <t>Cà Phê Muối Chú Long - Quang Tru</t>
  </si>
  <si>
    <t>113111</t>
  </si>
  <si>
    <t>CÀ PHÊ MUỐI CHÚ LONG -  BÌNH LONG</t>
  </si>
  <si>
    <t>CÀ PHÊ MUỐI CHÚ LONG -  HUNG VƯƠNG, HUẾ</t>
  </si>
  <si>
    <t>CÀ PHÊ MUỐI CHÚ LONG - BÀ RỊA 615 CÁCH MẠNG THÁNG 8</t>
  </si>
  <si>
    <t>CÀ PHÊ MUỐI CHÚ LONG -  VÕ VĂN KIỆT</t>
  </si>
  <si>
    <t>CÀ PHÊ MUỐI CHÚ LONG - HOÀNG DIỆU 496 HOÀNG DIỆU</t>
  </si>
  <si>
    <t>CÀ PHÊ MUỐI CHÚ LONG - KHA VẠN CÂN 1200A KHA VẠN CÂN</t>
  </si>
  <si>
    <t>CÀ PHÊ MUỐI CHÚ LONG - LONG XUYÊN 422 HÀ HOÀNG HỔ</t>
  </si>
  <si>
    <t>CÀ PHÊ MUỐI CHÚ LONG - TỈNH LỘ 8 CỦ CHI</t>
  </si>
  <si>
    <t>CÀ PHÊ MUỐI CHÚ LONG - TRẢNG BOM 2161 QUỐC LỘ 1A, QUẢNG LỘC</t>
  </si>
  <si>
    <t>CÀ PHÊ MUỐI CHÚ LONG - VŨNG TÀU 102 HOÀNG HOA THÁM</t>
  </si>
  <si>
    <t>CÀ PHÊ MUỐI CHÚ LONG - CLASSIC 404 LÊ VĂN LƯƠNG</t>
  </si>
  <si>
    <t>CÀ PHÊ MUỐI CHÚ LONG - HUỲNH TẤN PHÁT 1568 HUỲNH TẤN PHÁT</t>
  </si>
  <si>
    <t>CÀ PHÊ MUỐI CHÚ LONG - NGUYỄN HỮU CẢNH 137A NGUYỄN HỮU CẢNH</t>
  </si>
  <si>
    <t>CÀ PHÊ MUỐI CHÚ LONG 1/97 KHU PHỐ HÒA LÂN 2</t>
  </si>
  <si>
    <t>CÀ PHÊ MUỐI CHÚ LONG - TRƯƠNG ĐỊNH 330 TRƯƠNG ĐỊNH</t>
  </si>
  <si>
    <t>CÀ PHÊ MUỐI CHÚ LONG -  NGUYỄN TRUNG TRỰC - PHÚ QUỐC</t>
  </si>
  <si>
    <t>113109</t>
  </si>
  <si>
    <t>CH.68NH</t>
  </si>
  <si>
    <t>CH.194CMT8</t>
  </si>
  <si>
    <t>CH.6BCTQT</t>
  </si>
  <si>
    <t>CH.303NDC</t>
  </si>
  <si>
    <t>CH.307DNC</t>
  </si>
  <si>
    <t>CH.67HG</t>
  </si>
  <si>
    <t>CH.71HG</t>
  </si>
  <si>
    <t>CH.LVL</t>
  </si>
  <si>
    <t>CH.1568HTP</t>
  </si>
  <si>
    <t>CH.187LLQ</t>
  </si>
  <si>
    <t>CH.161NTT</t>
  </si>
  <si>
    <t>CH.17ANTT</t>
  </si>
  <si>
    <t>CH.137ANHC</t>
  </si>
  <si>
    <t>CH.7BL</t>
  </si>
  <si>
    <t>CH.190HVB</t>
  </si>
  <si>
    <t>CH.172HVB</t>
  </si>
  <si>
    <t>CH.1200KVC</t>
  </si>
  <si>
    <t>CH.417CH</t>
  </si>
  <si>
    <t>CH.421CH</t>
  </si>
  <si>
    <t>CH.1414TL8</t>
  </si>
  <si>
    <t>CK</t>
  </si>
  <si>
    <t>CH.101TQD</t>
  </si>
  <si>
    <t>CH.244TQD</t>
  </si>
  <si>
    <t>CH.1349CMT8</t>
  </si>
  <si>
    <t>CH.462NAN</t>
  </si>
  <si>
    <t>CH.446THD</t>
  </si>
  <si>
    <t>CH.204HHG</t>
  </si>
  <si>
    <t>CH.102HHT</t>
  </si>
  <si>
    <t>CH.330TD</t>
  </si>
  <si>
    <t>CH.17TDT</t>
  </si>
  <si>
    <t>CH.339TN</t>
  </si>
  <si>
    <t>CH.8DC</t>
  </si>
  <si>
    <t>CH.374DL</t>
  </si>
  <si>
    <t>CH.472LD</t>
  </si>
  <si>
    <t>CH.496HD</t>
  </si>
  <si>
    <t>CH.49HV</t>
  </si>
  <si>
    <t>CH.94HV</t>
  </si>
  <si>
    <t>CH.162BT</t>
  </si>
  <si>
    <t>CH.30DTD</t>
  </si>
  <si>
    <t>CH.422HHH</t>
  </si>
  <si>
    <t>CH.25TNV</t>
  </si>
  <si>
    <t>CH.1ALL</t>
  </si>
  <si>
    <t>CH.446NTT</t>
  </si>
  <si>
    <t>CH.174NVC</t>
  </si>
  <si>
    <t>CH.241NTT</t>
  </si>
  <si>
    <t>CH.170DBTT</t>
  </si>
  <si>
    <t>113110</t>
  </si>
  <si>
    <t>113105</t>
  </si>
  <si>
    <t>Tiền doanh thu ngày &amp;TEXT(AF5;"dd/mm/yyyy")&amp;" chi nhánh "&amp;B5</t>
  </si>
  <si>
    <t>Cà Phê Muối Chú Long -Nguyễn Văn Cừ Phú Quốc</t>
  </si>
  <si>
    <t>Cà Phê Muối Chú Long -Nguyễn Trung Trực Phú Quốc</t>
  </si>
  <si>
    <t>CÀ PHÊ MUỐI CHÚ LONG- KHA VẠN CÂN</t>
  </si>
  <si>
    <t>CÀ PHÊ MUỐI CHÚ LONG HÀ NỘI - 339 THANH NHÀN</t>
  </si>
  <si>
    <t>CÀ PHÊ MUỐI CHÚ LONG - VŨNG TÀU</t>
  </si>
  <si>
    <t>CÀ PHÊ MUỐI CHÚ LONG - VĨNH LONG</t>
  </si>
  <si>
    <t>CÀ PHÊ MUỐI CHÚ LONG - TRẢNG BOM</t>
  </si>
  <si>
    <t>CÀ PHÊ MUỐI CHÚ LONG - TIỀN GIANG</t>
  </si>
  <si>
    <t>CÀ PHÊ MUỐI CHÚ LONG - TÂN KỲ TÂN QUÝ</t>
  </si>
  <si>
    <t>CÀ PHÊ MUỐI CHÚ LONG - PHÚ RIỀNG ĐỎ BP</t>
  </si>
  <si>
    <t>CÀ PHÊ MUỐI CHÚ LONG - CÀ MAU</t>
  </si>
  <si>
    <t>CÀ PHÊ MUỐI CHÚ LONG - PHAN THIẾT</t>
  </si>
  <si>
    <t>CÀ PHÊ MUỐI CHÚ LONG - NGUYỄN HUỆ</t>
  </si>
  <si>
    <t>CÀ PHÊ MUỐI CHÚ LONG - KIÊN GIANG</t>
  </si>
  <si>
    <t>CÀ PHÊ MUỐI CHÚ LONG - LONG XUYÊN</t>
  </si>
  <si>
    <t>CÀ PHÊ MUỐI CHÚ LONG - LONG THÀNH</t>
  </si>
  <si>
    <t>CÀ PHÊ MUỐI CHÚ LONG - LONG AN</t>
  </si>
  <si>
    <t>CÀ PHÊ MUỐI CHÚ LONG - CẦN THƠ</t>
  </si>
  <si>
    <t>CÀ PHÊ MUỐI CHÚ LONG - LÊ VĂN SỸ</t>
  </si>
  <si>
    <t>CÀ PHÊ MUỐI CHÚ LONG - LÊ VĂN LƯƠNG</t>
  </si>
  <si>
    <t>CÀ PHÊ MUỐI CHÚ LONG - BẾN TRE</t>
  </si>
  <si>
    <t>CÀ PHÊ MUỐI CHÚ LONG - HUỲNH TẤN PHÁT</t>
  </si>
  <si>
    <t>CÀ PHÊ MUỐI CHÚ LONG - HỒ CON RÙA</t>
  </si>
  <si>
    <t>CÀ PHÊ MUỐI CHÚ LONG - HÓC MÔN</t>
  </si>
  <si>
    <t>CÀ PHÊ MUỐI CHÚ LONG - HÒA LÂN BÌNH DƯƠNG</t>
  </si>
  <si>
    <t>CÀ PHÊ MUỐI CHÚ LONG - HÀ HUY GIÁP</t>
  </si>
  <si>
    <t>CÀ PHÊ MUỐI CHÚ LONG - ĐỘI CẤN</t>
  </si>
  <si>
    <t>CÀ PHÊ MUỐI CHÚ LONG - ĐẶNG NGUYÊN CẨN</t>
  </si>
  <si>
    <t>CÀ PHÊ MUỐI CHÚ LONG - CỦ CHI</t>
  </si>
  <si>
    <t>CÀ PHÊ MUỐI CHÚ LONG - 544 TRƯƠNG ĐỊNH</t>
  </si>
  <si>
    <t>CÀ PHÊ MUỐI CHÚ LONG - BÌNH LONG</t>
  </si>
  <si>
    <t>CÀ PHÊ MUỐI CHÚ LONG - BÀ RỊA</t>
  </si>
  <si>
    <t>CÀ PHÊ MUỐI CHÚ LONG - 680 TRƯỜNG CHINH</t>
  </si>
  <si>
    <t>CÀ PHÊ MUỐI CHÚ LONG - 664 CỘNG HÒA</t>
  </si>
  <si>
    <t>CÀ PHÊ MUỐI CHÚ LONG - 446 TRẦN HƯNG ĐẠO</t>
  </si>
  <si>
    <t>CÀ PHÊ MUỐI CHÚ LONG - 66 NGUYỄN HUỆ</t>
  </si>
  <si>
    <t>CÀ PHÊ MUỐI CHÚ LONG - 462 NGUYỄN AN NINH</t>
  </si>
  <si>
    <t>CÀ PHÊ MUỐI CHÚ LONG - 633 TRƯỜNG CHINH</t>
  </si>
  <si>
    <t>CÀ PHÊ MUỐI CHÚ LONG - 244 THÍCH QUẢNG ĐỨC</t>
  </si>
  <si>
    <t>CÀ PHÊ MUỐI CHÚ LONG - 600 CỘNG HÒA</t>
  </si>
  <si>
    <t>CÀ PHÊ MUỐI CHÚ LONG - 585 QUANG TRUNG</t>
  </si>
  <si>
    <t>CÀ PHÊ MUỐI CHÚ LONG - 1414 TỈNH LỘ 8 CỦ CHI</t>
  </si>
  <si>
    <t>CÀ PHÊ MUỐI CHÚ LONG - 172 HUỲNH VĂN BÁNH</t>
  </si>
  <si>
    <t>CÀ PHÊ MUỐI CHÚ LONG - 33C TÂN HÒA ĐÔNG</t>
  </si>
  <si>
    <t>CÀ PHÊ MUỐI CHÚ LONG - 303 NĐC</t>
  </si>
  <si>
    <t>CÀ PHÊ MUỐI CHÚ LONG - 301 NĐC</t>
  </si>
  <si>
    <t>CÀ PHÊ MUỐI CHÚ LONG - 194 CMT8</t>
  </si>
  <si>
    <t>CÀ PHÊ MUỐI CHÚ LONG - 177 CỘNG HÒA</t>
  </si>
  <si>
    <t>CÀ PHÊ MUỐI CHÚ LONG - 17 TÔN ĐỨC THẮNG</t>
  </si>
  <si>
    <t>CÀ PHÊ MUỐI CHÚ LONG - 118 THÍCH QUẢNG ĐỨC - BD</t>
  </si>
  <si>
    <t>CÀ PHÊ MUỐI CHÚ LONG - 03 PHẠM VĂN BẠCH</t>
  </si>
  <si>
    <t>MOMO VÍ</t>
  </si>
  <si>
    <t>khớp</t>
  </si>
  <si>
    <t>phí</t>
  </si>
  <si>
    <t>ngân hàng</t>
  </si>
  <si>
    <t>113103</t>
  </si>
  <si>
    <t xml:space="preserve">Mã cửa hàng </t>
  </si>
  <si>
    <t>CH.98VVK</t>
  </si>
  <si>
    <t>CH.301NDC</t>
  </si>
  <si>
    <t>CH. 404LVL</t>
  </si>
  <si>
    <t>CH.143LBH</t>
  </si>
  <si>
    <t>CH.1.97CHL2</t>
  </si>
  <si>
    <t>CH2162QL1A</t>
  </si>
  <si>
    <t>CH.77.7AKVH</t>
  </si>
  <si>
    <t xml:space="preserve">CH.32 THD </t>
  </si>
  <si>
    <t>CH 49HV</t>
  </si>
  <si>
    <t>CH.88QL62</t>
  </si>
  <si>
    <t>CH. 87. 2LTHG</t>
  </si>
  <si>
    <t>CH.13CDLDK</t>
  </si>
  <si>
    <t>CH.108 THD</t>
  </si>
  <si>
    <t xml:space="preserve">XANH SM </t>
  </si>
  <si>
    <t>XANH</t>
  </si>
  <si>
    <t/>
  </si>
  <si>
    <t>Diễn giải</t>
  </si>
  <si>
    <t>Ngày chứng từ</t>
  </si>
  <si>
    <t>Cà Phê Muối Chú Long - Classic Lê Văn Lương</t>
  </si>
  <si>
    <t>Cà Phê Muối Chú Long - Quang Trung Gò Vấp</t>
  </si>
  <si>
    <t>Cà Phê Muối Chú Long - Tân Kỳ Tân Quý</t>
  </si>
  <si>
    <t>113107</t>
  </si>
  <si>
    <t>c</t>
  </si>
  <si>
    <t>CÀ PHÊ MUỐI CHÚ LONG - CẦN THƠ 108 TRẦN HƯNG ĐẠO</t>
  </si>
  <si>
    <t>CÀ PHÊ MUỐI CHÚ LONG - ĐẶNG NGUYÊN CẨN 307 ĐẶNG NGUYÊN CẨN</t>
  </si>
  <si>
    <t>CÀ PHÊ MUỐI CHÚ LONG - HẬU GIANG 67 HẬU GIANG</t>
  </si>
  <si>
    <t>TIỀN NÔP</t>
  </si>
  <si>
    <t>NGÂN H ÀNG</t>
  </si>
  <si>
    <t>PHÍ</t>
  </si>
  <si>
    <t>PHÍ NGÂN HÀNG</t>
  </si>
  <si>
    <t>VH.PHH</t>
  </si>
  <si>
    <t>CPC.BANK</t>
  </si>
  <si>
    <t>Cà Phê Muối Chú Long - 190 Huỳnh Văn Bánh</t>
  </si>
  <si>
    <t>Cà Phê Muối Chú Long-Đường Láng</t>
  </si>
  <si>
    <t>CÀ PHÊ MUỐI CHÚ LONG - LÊ VĂN SỸ 120 LÊ VĂN SỸ</t>
  </si>
  <si>
    <t xml:space="preserve">Sum of phí </t>
  </si>
  <si>
    <t>Cà Phê Muối Chú Long - 67 Hậu Giang</t>
  </si>
  <si>
    <t>Sum of Số tiền phí thu hộ</t>
  </si>
  <si>
    <t>Sum of Phí 09</t>
  </si>
  <si>
    <t>6BHỒ CON RÙA</t>
  </si>
  <si>
    <t>307ĐẶNG NGUYÊN CẨN</t>
  </si>
  <si>
    <t>67-71 HẬU GIANG</t>
  </si>
  <si>
    <t>404QUẬN 7</t>
  </si>
  <si>
    <t>1568HUỲNH TẤN PHÁT NHÀ BÈ</t>
  </si>
  <si>
    <t>143CỦ CHI</t>
  </si>
  <si>
    <t>1414TỈNH LỘ 8CỦ CHI</t>
  </si>
  <si>
    <t>601CMT8 TÂY NINH</t>
  </si>
  <si>
    <t>TD29TÂY NINH</t>
  </si>
  <si>
    <t>462NGUYỄN AN NINH</t>
  </si>
  <si>
    <t>446TRẦN HƯNG ĐẠO</t>
  </si>
  <si>
    <t>197THUẬN AN</t>
  </si>
  <si>
    <t>2162TRẢNG BOM</t>
  </si>
  <si>
    <t>77LONG THÀNH</t>
  </si>
  <si>
    <t>204HÀ HUY GIÁP</t>
  </si>
  <si>
    <t>32PHAN THIẾT</t>
  </si>
  <si>
    <t>884BÌNH PHƯỚC</t>
  </si>
  <si>
    <t>615CMT8BÀ RỊA</t>
  </si>
  <si>
    <t>102HOÀNG HOA THÁM</t>
  </si>
  <si>
    <t>330TRƯƠNG ĐỊNH</t>
  </si>
  <si>
    <t>17TÔN ĐỨC THẮNG</t>
  </si>
  <si>
    <t>339THANH NHÀN</t>
  </si>
  <si>
    <t>8ĐỘI CẤN</t>
  </si>
  <si>
    <t>374ĐƯỜNG LÁNG</t>
  </si>
  <si>
    <t>472LÊ DUẪN</t>
  </si>
  <si>
    <t>496HOÀNG DIỆU</t>
  </si>
  <si>
    <t>49 QUẢNG NGÃI</t>
  </si>
  <si>
    <r>
      <t>94HÙNG VƯƠNG - HUẾ</t>
    </r>
    <r>
      <rPr>
        <b/>
        <i/>
        <sz val="12"/>
        <color rgb="FF00FF00"/>
        <rFont val="Times New Roman"/>
        <family val="1"/>
      </rPr>
      <t/>
    </r>
  </si>
  <si>
    <t>162BÀ TRIỆU- HUẾ</t>
  </si>
  <si>
    <t>30ĐOÀN THỊ ĐIỂM-HUẾ</t>
  </si>
  <si>
    <t>88QLLONG AN</t>
  </si>
  <si>
    <t>87TIỀN GIANG</t>
  </si>
  <si>
    <t>13DAIBẾN TRE</t>
  </si>
  <si>
    <t>422LONG XUYÊN</t>
  </si>
  <si>
    <t>108TRANCẦN THƠ</t>
  </si>
  <si>
    <t>25VĨNH LONG</t>
  </si>
  <si>
    <t>1ATRÀ VINH</t>
  </si>
  <si>
    <t>446KIÊN GIANG</t>
  </si>
  <si>
    <t>174NGUYỄN VĂN CỪ. PHÚ QUỐC</t>
  </si>
  <si>
    <t>241NGUYỄN TRUNG TRỰC.PHÚ QUỐC</t>
  </si>
  <si>
    <t>170CÀ MAU</t>
  </si>
  <si>
    <t>Chi phí chuyển khoản ngân hàng CÀ PHÊ MUỐI CHÚ LONG - 67 HẬU GIANG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</si>
</sst>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₫_-;\-* #,##0.00\ _₫_-;_-* &quot;-&quot;??\ _₫_-;_-@_-"/>
    <numFmt numFmtId="165" formatCode="&quot;NGÀY &quot;dd/mm"/>
    <numFmt numFmtId="166" formatCode="dd/mm/yyyy;;"/>
    <numFmt numFmtId="167" formatCode="_-* #,##0_-;\-* #,##0_-;_-* &quot;-&quot;??_-;_-@_-"/>
    <numFmt numFmtId="168" formatCode="_-* #,##0\ _₫_-;\-* #,##0\ _₫_-;_-* &quot;-&quot;??\ _₫_-;_-@_-"/>
    <numFmt numFmtId="169" formatCode="_-* #,##0\ _₫_-;\-* #,##0\ _₫_-;_-* &quot;-&quot;??\ _₫_-;_-@"/>
    <numFmt numFmtId="170" formatCode="0;;"/>
  </numFmts>
  <fonts count="34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name val="Time'"/>
      <charset val="163"/>
    </font>
    <font>
      <b/>
      <i/>
      <sz val="12"/>
      <color theme="1"/>
      <name val="Times New Roman"/>
      <family val="1"/>
    </font>
    <font>
      <b/>
      <sz val="10"/>
      <color indexed="72"/>
      <name val="SansSerif"/>
    </font>
    <font>
      <sz val="11"/>
      <color theme="1"/>
      <name val="Calibri"/>
      <family val="2"/>
    </font>
    <font>
      <sz val="8"/>
      <name val="Tahoma"/>
      <family val="2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b/>
      <sz val="10"/>
      <color theme="1"/>
      <name val="SansSerif"/>
      <charset val="163"/>
    </font>
    <font>
      <b/>
      <i/>
      <sz val="12"/>
      <color rgb="FF00FF00"/>
      <name val="Times New Roman"/>
      <family val="1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0000"/>
      <name val="Cambria"/>
      <family val="1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rgb="FF3C3C3C"/>
      <name val="Arial"/>
      <family val="2"/>
    </font>
    <font>
      <b/>
      <sz val="14"/>
      <name val="Calibri"/>
      <family val="2"/>
    </font>
    <font>
      <sz val="14"/>
      <color rgb="FF000000"/>
      <name val="Inter"/>
    </font>
    <font>
      <sz val="10"/>
      <name val="Arial"/>
      <family val="2"/>
    </font>
    <font>
      <sz val="10"/>
      <color indexed="72"/>
      <name val="arial, helvetica, sans-serif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303233"/>
      <name val="Arial"/>
      <family val="2"/>
    </font>
    <font>
      <sz val="11"/>
      <color rgb="FF303233"/>
      <name val="Arial"/>
      <family val="2"/>
    </font>
    <font>
      <sz val="14"/>
      <color rgb="FF0077C8"/>
      <name val="Arial"/>
      <family val="2"/>
    </font>
    <font>
      <sz val="10"/>
      <color indexed="72"/>
      <name val="SansSerif"/>
    </font>
  </fonts>
  <fills count="2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9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43" fontId="1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/>
    <xf numFmtId="0" fontId="15" fillId="0" borderId="0"/>
    <xf numFmtId="0" fontId="12" fillId="0" borderId="0"/>
    <xf numFmtId="164" fontId="21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0" fontId="26" fillId="0" borderId="0" applyNumberFormat="0" applyFont="0" applyFill="0" applyBorder="0" applyAlignment="0" applyProtection="0"/>
    <xf numFmtId="164" fontId="1" fillId="0" borderId="0" applyFont="0" applyFill="0" applyBorder="0" applyAlignment="0" applyProtection="0"/>
  </cellStyleXfs>
  <cellXfs count="377">
    <xf numFmtId="0" fontId="0" fillId="0" borderId="0" xfId="0"/>
    <xf numFmtId="0" fontId="1" fillId="0" borderId="0" xfId="1"/>
    <xf numFmtId="14" fontId="1" fillId="0" borderId="0" xfId="1" applyNumberFormat="1"/>
    <xf numFmtId="0" fontId="1" fillId="0" borderId="7" xfId="1" applyBorder="1" applyAlignment="1">
      <alignment horizontal="center"/>
    </xf>
    <xf numFmtId="0" fontId="1" fillId="0" borderId="0" xfId="1" applyAlignment="1">
      <alignment horizontal="center"/>
    </xf>
    <xf numFmtId="3" fontId="2" fillId="0" borderId="12" xfId="1" applyNumberFormat="1" applyFont="1" applyBorder="1" applyAlignment="1"/>
    <xf numFmtId="0" fontId="1" fillId="0" borderId="7" xfId="1" applyBorder="1" applyAlignment="1" applyProtection="1">
      <protection locked="0" hidden="1"/>
    </xf>
    <xf numFmtId="0" fontId="5" fillId="0" borderId="7" xfId="1" applyFont="1" applyBorder="1" applyAlignment="1" applyProtection="1">
      <protection locked="0" hidden="1"/>
    </xf>
    <xf numFmtId="0" fontId="5" fillId="0" borderId="15" xfId="1" applyFont="1" applyBorder="1" applyAlignment="1" applyProtection="1">
      <protection locked="0" hidden="1"/>
    </xf>
    <xf numFmtId="3" fontId="9" fillId="0" borderId="0" xfId="1" applyNumberFormat="1" applyFont="1"/>
    <xf numFmtId="0" fontId="9" fillId="0" borderId="0" xfId="1" applyFont="1"/>
    <xf numFmtId="0" fontId="1" fillId="0" borderId="0" xfId="1" applyBorder="1"/>
    <xf numFmtId="0" fontId="0" fillId="0" borderId="0" xfId="0" applyBorder="1"/>
    <xf numFmtId="0" fontId="0" fillId="4" borderId="0" xfId="0" applyFill="1"/>
    <xf numFmtId="0" fontId="10" fillId="0" borderId="0" xfId="1" applyNumberFormat="1" applyFont="1" applyFill="1" applyBorder="1" applyAlignment="1" applyProtection="1">
      <alignment horizontal="left" vertical="top" wrapText="1"/>
    </xf>
    <xf numFmtId="166" fontId="0" fillId="4" borderId="0" xfId="0" applyNumberFormat="1" applyFill="1"/>
    <xf numFmtId="166" fontId="0" fillId="0" borderId="0" xfId="0" applyNumberFormat="1"/>
    <xf numFmtId="0" fontId="1" fillId="0" borderId="0" xfId="1" applyBorder="1" applyAlignment="1">
      <alignment horizontal="center"/>
    </xf>
    <xf numFmtId="14" fontId="11" fillId="0" borderId="0" xfId="1" applyNumberFormat="1" applyFont="1" applyBorder="1" applyAlignment="1">
      <alignment horizontal="center"/>
    </xf>
    <xf numFmtId="0" fontId="1" fillId="0" borderId="0" xfId="1" applyBorder="1" applyAlignment="1">
      <alignment horizontal="left" vertical="center"/>
    </xf>
    <xf numFmtId="0" fontId="1" fillId="0" borderId="8" xfId="1" applyBorder="1" applyAlignment="1">
      <alignment horizontal="center"/>
    </xf>
    <xf numFmtId="0" fontId="0" fillId="0" borderId="0" xfId="0" applyBorder="1" applyAlignment="1"/>
    <xf numFmtId="0" fontId="20" fillId="0" borderId="0" xfId="0" applyFont="1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16" xfId="0" applyBorder="1" applyAlignment="1" applyProtection="1">
      <alignment horizontal="center"/>
      <protection locked="0" hidden="1"/>
    </xf>
    <xf numFmtId="0" fontId="5" fillId="0" borderId="16" xfId="0" applyFont="1" applyBorder="1" applyAlignment="1" applyProtection="1">
      <alignment horizontal="center"/>
      <protection locked="0" hidden="1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9"/>
    <xf numFmtId="0" fontId="22" fillId="0" borderId="0" xfId="9" applyAlignment="1">
      <alignment wrapText="1"/>
    </xf>
    <xf numFmtId="0" fontId="1" fillId="0" borderId="0" xfId="1" applyProtection="1">
      <protection locked="0" hidden="1"/>
    </xf>
    <xf numFmtId="0" fontId="9" fillId="0" borderId="0" xfId="1" applyFont="1" applyProtection="1">
      <protection locked="0" hidden="1"/>
    </xf>
    <xf numFmtId="3" fontId="9" fillId="0" borderId="0" xfId="1" applyNumberFormat="1" applyFont="1" applyProtection="1">
      <protection locked="0" hidden="1"/>
    </xf>
    <xf numFmtId="14" fontId="13" fillId="0" borderId="0" xfId="9" applyNumberFormat="1" applyFont="1"/>
    <xf numFmtId="0" fontId="8" fillId="9" borderId="0" xfId="9" applyNumberFormat="1" applyFont="1" applyFill="1" applyBorder="1" applyAlignment="1" applyProtection="1">
      <alignment horizontal="center" vertical="center" wrapText="1"/>
    </xf>
    <xf numFmtId="3" fontId="9" fillId="0" borderId="16" xfId="1" applyNumberFormat="1" applyFont="1" applyBorder="1" applyProtection="1">
      <protection locked="0" hidden="1"/>
    </xf>
    <xf numFmtId="0" fontId="16" fillId="0" borderId="16" xfId="5" applyBorder="1" applyAlignment="1" applyProtection="1">
      <alignment horizontal="left"/>
      <protection locked="0" hidden="1"/>
    </xf>
    <xf numFmtId="3" fontId="2" fillId="0" borderId="16" xfId="1" applyNumberFormat="1" applyFont="1" applyBorder="1" applyAlignment="1" applyProtection="1">
      <alignment horizontal="center"/>
      <protection locked="0" hidden="1"/>
    </xf>
    <xf numFmtId="0" fontId="5" fillId="0" borderId="0" xfId="5" applyFont="1" applyAlignment="1" applyProtection="1">
      <alignment horizontal="left"/>
      <protection locked="0" hidden="1"/>
    </xf>
    <xf numFmtId="3" fontId="2" fillId="0" borderId="1" xfId="1" applyNumberFormat="1" applyFont="1" applyBorder="1" applyAlignment="1" applyProtection="1">
      <alignment horizontal="center"/>
      <protection locked="0" hidden="1"/>
    </xf>
    <xf numFmtId="0" fontId="5" fillId="0" borderId="19" xfId="5" applyFont="1" applyBorder="1" applyAlignment="1" applyProtection="1">
      <alignment horizontal="left"/>
      <protection locked="0" hidden="1"/>
    </xf>
    <xf numFmtId="3" fontId="2" fillId="0" borderId="12" xfId="1" applyNumberFormat="1" applyFont="1" applyBorder="1" applyAlignment="1" applyProtection="1">
      <alignment horizontal="center"/>
      <protection locked="0" hidden="1"/>
    </xf>
    <xf numFmtId="0" fontId="4" fillId="0" borderId="20" xfId="1" applyFont="1" applyBorder="1" applyProtection="1">
      <protection locked="0" hidden="1"/>
    </xf>
    <xf numFmtId="3" fontId="2" fillId="8" borderId="21" xfId="1" applyNumberFormat="1" applyFont="1" applyFill="1" applyBorder="1" applyAlignment="1" applyProtection="1">
      <alignment horizontal="center" wrapText="1"/>
      <protection locked="0" hidden="1"/>
    </xf>
    <xf numFmtId="0" fontId="16" fillId="0" borderId="0" xfId="5" applyAlignment="1" applyProtection="1">
      <alignment horizontal="left"/>
      <protection locked="0" hidden="1"/>
    </xf>
    <xf numFmtId="3" fontId="2" fillId="8" borderId="12" xfId="1" applyNumberFormat="1" applyFont="1" applyFill="1" applyBorder="1" applyAlignment="1" applyProtection="1">
      <alignment horizontal="center" wrapText="1"/>
      <protection locked="0" hidden="1"/>
    </xf>
    <xf numFmtId="3" fontId="9" fillId="4" borderId="16" xfId="1" applyNumberFormat="1" applyFont="1" applyFill="1" applyBorder="1" applyProtection="1">
      <protection locked="0" hidden="1"/>
    </xf>
    <xf numFmtId="0" fontId="5" fillId="4" borderId="19" xfId="5" applyFont="1" applyFill="1" applyBorder="1" applyAlignment="1" applyProtection="1">
      <alignment horizontal="left"/>
      <protection locked="0" hidden="1"/>
    </xf>
    <xf numFmtId="3" fontId="2" fillId="8" borderId="21" xfId="1" applyNumberFormat="1" applyFont="1" applyFill="1" applyBorder="1" applyAlignment="1" applyProtection="1">
      <alignment horizontal="center"/>
      <protection locked="0" hidden="1"/>
    </xf>
    <xf numFmtId="3" fontId="2" fillId="2" borderId="1" xfId="1" applyNumberFormat="1" applyFont="1" applyFill="1" applyBorder="1" applyAlignment="1" applyProtection="1">
      <alignment horizontal="center" wrapText="1"/>
      <protection locked="0" hidden="1"/>
    </xf>
    <xf numFmtId="0" fontId="22" fillId="0" borderId="0" xfId="9" applyFont="1" applyAlignment="1"/>
    <xf numFmtId="0" fontId="9" fillId="0" borderId="0" xfId="9" applyFont="1" applyAlignment="1"/>
    <xf numFmtId="3" fontId="9" fillId="0" borderId="0" xfId="9" applyNumberFormat="1" applyFont="1" applyAlignment="1"/>
    <xf numFmtId="3" fontId="9" fillId="0" borderId="12" xfId="9" applyNumberFormat="1" applyFont="1" applyBorder="1" applyAlignment="1"/>
    <xf numFmtId="3" fontId="2" fillId="0" borderId="12" xfId="9" applyNumberFormat="1" applyFont="1" applyBorder="1" applyAlignment="1">
      <alignment horizontal="center"/>
    </xf>
    <xf numFmtId="3" fontId="9" fillId="0" borderId="22" xfId="9" applyNumberFormat="1" applyFont="1" applyBorder="1" applyAlignment="1"/>
    <xf numFmtId="3" fontId="2" fillId="0" borderId="21" xfId="9" applyNumberFormat="1" applyFont="1" applyBorder="1" applyAlignment="1">
      <alignment horizontal="center"/>
    </xf>
    <xf numFmtId="3" fontId="2" fillId="2" borderId="12" xfId="9" applyNumberFormat="1" applyFont="1" applyFill="1" applyBorder="1" applyAlignment="1">
      <alignment horizontal="center"/>
    </xf>
    <xf numFmtId="3" fontId="9" fillId="8" borderId="21" xfId="9" applyNumberFormat="1" applyFont="1" applyFill="1" applyBorder="1" applyAlignment="1"/>
    <xf numFmtId="0" fontId="22" fillId="0" borderId="16" xfId="9" applyBorder="1" applyAlignment="1">
      <alignment horizontal="left"/>
    </xf>
    <xf numFmtId="3" fontId="2" fillId="8" borderId="20" xfId="9" applyNumberFormat="1" applyFont="1" applyFill="1" applyBorder="1" applyAlignment="1">
      <alignment horizontal="center" wrapText="1"/>
    </xf>
    <xf numFmtId="3" fontId="7" fillId="8" borderId="16" xfId="9" applyNumberFormat="1" applyFont="1" applyFill="1" applyBorder="1" applyAlignment="1">
      <alignment horizontal="center"/>
    </xf>
    <xf numFmtId="3" fontId="9" fillId="8" borderId="12" xfId="9" applyNumberFormat="1" applyFont="1" applyFill="1" applyBorder="1" applyAlignment="1"/>
    <xf numFmtId="3" fontId="2" fillId="8" borderId="26" xfId="9" applyNumberFormat="1" applyFont="1" applyFill="1" applyBorder="1" applyAlignment="1">
      <alignment horizontal="center" wrapText="1"/>
    </xf>
    <xf numFmtId="3" fontId="7" fillId="8" borderId="16" xfId="9" applyNumberFormat="1" applyFont="1" applyFill="1" applyBorder="1" applyAlignment="1">
      <alignment horizontal="center" wrapText="1"/>
    </xf>
    <xf numFmtId="3" fontId="2" fillId="8" borderId="20" xfId="9" applyNumberFormat="1" applyFont="1" applyFill="1" applyBorder="1" applyAlignment="1">
      <alignment horizontal="center"/>
    </xf>
    <xf numFmtId="0" fontId="23" fillId="0" borderId="0" xfId="9" applyFont="1"/>
    <xf numFmtId="3" fontId="7" fillId="10" borderId="16" xfId="9" applyNumberFormat="1" applyFont="1" applyFill="1" applyBorder="1" applyAlignment="1">
      <alignment horizontal="center"/>
    </xf>
    <xf numFmtId="167" fontId="0" fillId="0" borderId="0" xfId="10" applyNumberFormat="1" applyFont="1"/>
    <xf numFmtId="3" fontId="2" fillId="2" borderId="12" xfId="9" applyNumberFormat="1" applyFont="1" applyFill="1" applyBorder="1" applyAlignment="1">
      <alignment horizontal="center" wrapText="1"/>
    </xf>
    <xf numFmtId="0" fontId="0" fillId="0" borderId="0" xfId="0" applyFont="1" applyAlignment="1"/>
    <xf numFmtId="14" fontId="0" fillId="0" borderId="0" xfId="0" applyNumberFormat="1"/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/>
    <xf numFmtId="0" fontId="0" fillId="0" borderId="0" xfId="0" applyAlignment="1"/>
    <xf numFmtId="0" fontId="15" fillId="0" borderId="0" xfId="6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 applyFont="1"/>
    <xf numFmtId="3" fontId="9" fillId="0" borderId="5" xfId="1" applyNumberFormat="1" applyFont="1" applyBorder="1" applyProtection="1">
      <protection locked="0" hidden="1"/>
    </xf>
    <xf numFmtId="0" fontId="8" fillId="9" borderId="0" xfId="1" applyNumberFormat="1" applyFont="1" applyFill="1" applyBorder="1" applyAlignment="1" applyProtection="1">
      <alignment horizontal="center" vertical="center" wrapText="1"/>
    </xf>
    <xf numFmtId="3" fontId="2" fillId="0" borderId="7" xfId="1" applyNumberFormat="1" applyFont="1" applyBorder="1" applyAlignment="1" applyProtection="1">
      <alignment horizontal="center"/>
      <protection locked="0" hidden="1"/>
    </xf>
    <xf numFmtId="3" fontId="9" fillId="0" borderId="7" xfId="1" applyNumberFormat="1" applyFont="1" applyBorder="1" applyProtection="1">
      <protection locked="0" hidden="1"/>
    </xf>
    <xf numFmtId="0" fontId="16" fillId="15" borderId="7" xfId="5" applyFill="1" applyBorder="1" applyAlignment="1" applyProtection="1">
      <alignment horizontal="left"/>
      <protection locked="0" hidden="1"/>
    </xf>
    <xf numFmtId="3" fontId="11" fillId="0" borderId="0" xfId="1" applyNumberFormat="1" applyFont="1" applyAlignment="1">
      <alignment horizontal="center" vertical="center"/>
    </xf>
    <xf numFmtId="0" fontId="1" fillId="0" borderId="0" xfId="1" applyNumberFormat="1" applyFont="1" applyFill="1" applyBorder="1" applyAlignment="1"/>
    <xf numFmtId="3" fontId="25" fillId="0" borderId="0" xfId="1" applyNumberFormat="1" applyFont="1"/>
    <xf numFmtId="3" fontId="2" fillId="0" borderId="12" xfId="1" applyNumberFormat="1" applyFont="1" applyBorder="1" applyAlignment="1">
      <alignment horizontal="center"/>
    </xf>
    <xf numFmtId="0" fontId="26" fillId="0" borderId="7" xfId="11" applyNumberFormat="1" applyFont="1" applyFill="1" applyBorder="1" applyAlignment="1"/>
    <xf numFmtId="3" fontId="2" fillId="8" borderId="26" xfId="1" applyNumberFormat="1" applyFont="1" applyFill="1" applyBorder="1" applyAlignment="1">
      <alignment horizontal="center" wrapText="1"/>
    </xf>
    <xf numFmtId="3" fontId="2" fillId="8" borderId="20" xfId="1" applyNumberFormat="1" applyFont="1" applyFill="1" applyBorder="1" applyAlignment="1">
      <alignment horizontal="center"/>
    </xf>
    <xf numFmtId="3" fontId="7" fillId="8" borderId="7" xfId="1" applyNumberFormat="1" applyFont="1" applyFill="1" applyBorder="1" applyAlignment="1">
      <alignment horizontal="center" wrapText="1"/>
    </xf>
    <xf numFmtId="3" fontId="2" fillId="8" borderId="20" xfId="1" applyNumberFormat="1" applyFont="1" applyFill="1" applyBorder="1" applyAlignment="1">
      <alignment horizontal="center" wrapText="1"/>
    </xf>
    <xf numFmtId="0" fontId="1" fillId="0" borderId="0" xfId="1" applyFont="1" applyAlignment="1"/>
    <xf numFmtId="0" fontId="0" fillId="0" borderId="7" xfId="0" applyFont="1" applyBorder="1" applyAlignment="1">
      <alignment horizontal="left"/>
    </xf>
    <xf numFmtId="0" fontId="1" fillId="0" borderId="0" xfId="1" applyFont="1" applyBorder="1" applyAlignment="1"/>
    <xf numFmtId="3" fontId="2" fillId="0" borderId="1" xfId="1" applyNumberFormat="1" applyFont="1" applyBorder="1" applyAlignment="1">
      <alignment horizontal="center"/>
    </xf>
    <xf numFmtId="3" fontId="2" fillId="8" borderId="27" xfId="1" applyNumberFormat="1" applyFont="1" applyFill="1" applyBorder="1" applyAlignment="1">
      <alignment horizontal="center" wrapText="1"/>
    </xf>
    <xf numFmtId="0" fontId="0" fillId="0" borderId="35" xfId="0" applyFont="1" applyBorder="1" applyAlignment="1">
      <alignment horizontal="left"/>
    </xf>
    <xf numFmtId="0" fontId="1" fillId="0" borderId="0" xfId="1" applyFont="1" applyAlignment="1">
      <alignment horizontal="center"/>
    </xf>
    <xf numFmtId="14" fontId="24" fillId="5" borderId="7" xfId="1" applyNumberFormat="1" applyFont="1" applyFill="1" applyBorder="1" applyAlignment="1">
      <alignment horizontal="center" vertical="center"/>
    </xf>
    <xf numFmtId="3" fontId="2" fillId="2" borderId="7" xfId="1" applyNumberFormat="1" applyFont="1" applyFill="1" applyBorder="1" applyAlignment="1">
      <alignment horizontal="center" wrapText="1"/>
    </xf>
    <xf numFmtId="3" fontId="9" fillId="0" borderId="7" xfId="1" applyNumberFormat="1" applyFont="1" applyBorder="1" applyAlignment="1">
      <alignment horizontal="center"/>
    </xf>
    <xf numFmtId="165" fontId="2" fillId="2" borderId="26" xfId="1" applyNumberFormat="1" applyFont="1" applyFill="1" applyBorder="1" applyAlignment="1" applyProtection="1">
      <alignment horizontal="center"/>
      <protection locked="0" hidden="1"/>
    </xf>
    <xf numFmtId="3" fontId="9" fillId="0" borderId="0" xfId="1" applyNumberFormat="1" applyFont="1" applyAlignment="1" applyProtection="1">
      <alignment horizontal="center" vertical="center"/>
      <protection locked="0" hidden="1"/>
    </xf>
    <xf numFmtId="0" fontId="9" fillId="0" borderId="0" xfId="1" applyFont="1" applyAlignment="1" applyProtection="1">
      <alignment horizontal="center" vertical="center"/>
      <protection locked="0" hidden="1"/>
    </xf>
    <xf numFmtId="0" fontId="1" fillId="0" borderId="0" xfId="1" applyAlignment="1" applyProtection="1">
      <alignment horizontal="center" vertical="center"/>
      <protection locked="0" hidden="1"/>
    </xf>
    <xf numFmtId="3" fontId="1" fillId="0" borderId="0" xfId="1" applyNumberFormat="1"/>
    <xf numFmtId="3" fontId="2" fillId="2" borderId="7" xfId="1" applyNumberFormat="1" applyFont="1" applyFill="1" applyBorder="1" applyAlignment="1">
      <alignment horizontal="center"/>
    </xf>
    <xf numFmtId="0" fontId="4" fillId="0" borderId="7" xfId="1" applyFont="1" applyBorder="1"/>
    <xf numFmtId="165" fontId="2" fillId="2" borderId="7" xfId="1" applyNumberFormat="1" applyFont="1" applyFill="1" applyBorder="1" applyAlignment="1" applyProtection="1">
      <alignment horizontal="center" vertical="center"/>
      <protection locked="0" hidden="1"/>
    </xf>
    <xf numFmtId="3" fontId="2" fillId="2" borderId="7" xfId="1" applyNumberFormat="1" applyFont="1" applyFill="1" applyBorder="1" applyAlignment="1" applyProtection="1">
      <alignment horizontal="center" vertical="center" wrapText="1"/>
      <protection locked="0" hidden="1"/>
    </xf>
    <xf numFmtId="3" fontId="9" fillId="0" borderId="7" xfId="1" applyNumberFormat="1" applyFont="1" applyBorder="1" applyAlignment="1" applyProtection="1">
      <alignment horizontal="center" vertical="center"/>
      <protection locked="0" hidden="1"/>
    </xf>
    <xf numFmtId="0" fontId="9" fillId="0" borderId="7" xfId="1" applyFont="1" applyBorder="1" applyAlignment="1" applyProtection="1">
      <alignment horizontal="center" vertical="center"/>
      <protection locked="0" hidden="1"/>
    </xf>
    <xf numFmtId="0" fontId="1" fillId="0" borderId="7" xfId="1" applyBorder="1" applyAlignment="1" applyProtection="1">
      <alignment horizontal="center" vertical="center"/>
      <protection locked="0" hidden="1"/>
    </xf>
    <xf numFmtId="3" fontId="9" fillId="0" borderId="0" xfId="1" applyNumberFormat="1" applyFont="1" applyBorder="1" applyAlignment="1" applyProtection="1">
      <alignment horizontal="center" vertical="center"/>
      <protection locked="0" hidden="1"/>
    </xf>
    <xf numFmtId="3" fontId="2" fillId="0" borderId="26" xfId="1" applyNumberFormat="1" applyFont="1" applyBorder="1" applyAlignment="1" applyProtection="1">
      <alignment horizontal="center"/>
      <protection locked="0" hidden="1"/>
    </xf>
    <xf numFmtId="3" fontId="2" fillId="0" borderId="13" xfId="1" applyNumberFormat="1" applyFont="1" applyBorder="1" applyAlignment="1" applyProtection="1">
      <alignment horizontal="center"/>
      <protection locked="0" hidden="1"/>
    </xf>
    <xf numFmtId="3" fontId="2" fillId="0" borderId="5" xfId="1" applyNumberFormat="1" applyFont="1" applyBorder="1" applyAlignment="1" applyProtection="1">
      <alignment horizontal="center"/>
      <protection locked="0" hidden="1"/>
    </xf>
    <xf numFmtId="0" fontId="16" fillId="0" borderId="7" xfId="5" applyBorder="1" applyAlignment="1" applyProtection="1">
      <alignment horizontal="left"/>
      <protection locked="0" hidden="1"/>
    </xf>
    <xf numFmtId="0" fontId="5" fillId="0" borderId="7" xfId="5" applyFont="1" applyBorder="1" applyAlignment="1" applyProtection="1">
      <alignment horizontal="left"/>
      <protection locked="0" hidden="1"/>
    </xf>
    <xf numFmtId="3" fontId="2" fillId="8" borderId="7" xfId="1" applyNumberFormat="1" applyFont="1" applyFill="1" applyBorder="1" applyAlignment="1" applyProtection="1">
      <alignment horizontal="center" wrapText="1"/>
      <protection locked="0" hidden="1"/>
    </xf>
    <xf numFmtId="0" fontId="5" fillId="15" borderId="7" xfId="5" applyFont="1" applyFill="1" applyBorder="1" applyAlignment="1" applyProtection="1">
      <alignment horizontal="left"/>
      <protection locked="0" hidden="1"/>
    </xf>
    <xf numFmtId="3" fontId="2" fillId="8" borderId="7" xfId="1" applyNumberFormat="1" applyFont="1" applyFill="1" applyBorder="1" applyAlignment="1" applyProtection="1">
      <alignment horizontal="center"/>
      <protection locked="0" hidden="1"/>
    </xf>
    <xf numFmtId="0" fontId="4" fillId="0" borderId="7" xfId="1" applyFont="1" applyBorder="1" applyProtection="1">
      <protection locked="0" hidden="1"/>
    </xf>
    <xf numFmtId="0" fontId="19" fillId="12" borderId="6" xfId="0" applyFont="1" applyFill="1" applyBorder="1" applyAlignment="1"/>
    <xf numFmtId="0" fontId="5" fillId="12" borderId="6" xfId="0" applyFont="1" applyFill="1" applyBorder="1" applyAlignment="1"/>
    <xf numFmtId="0" fontId="18" fillId="12" borderId="5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166" fontId="15" fillId="0" borderId="0" xfId="6" applyNumberFormat="1"/>
    <xf numFmtId="3" fontId="2" fillId="2" borderId="3" xfId="1" applyNumberFormat="1" applyFont="1" applyFill="1" applyBorder="1" applyAlignment="1" applyProtection="1">
      <alignment horizontal="center" wrapText="1"/>
      <protection locked="0" hidden="1"/>
    </xf>
    <xf numFmtId="166" fontId="15" fillId="0" borderId="0" xfId="6" applyNumberFormat="1" applyAlignment="1">
      <alignment horizontal="center" vertical="center"/>
    </xf>
    <xf numFmtId="0" fontId="15" fillId="0" borderId="0" xfId="6" applyAlignment="1" applyProtection="1">
      <alignment horizontal="left"/>
      <protection locked="0" hidden="1"/>
    </xf>
    <xf numFmtId="0" fontId="5" fillId="0" borderId="19" xfId="6" applyFont="1" applyBorder="1" applyAlignment="1" applyProtection="1">
      <alignment horizontal="left"/>
      <protection locked="0" hidden="1"/>
    </xf>
    <xf numFmtId="0" fontId="5" fillId="0" borderId="0" xfId="6" applyFont="1" applyAlignment="1" applyProtection="1">
      <alignment horizontal="left"/>
      <protection locked="0" hidden="1"/>
    </xf>
    <xf numFmtId="14" fontId="15" fillId="0" borderId="0" xfId="6" applyNumberFormat="1"/>
    <xf numFmtId="0" fontId="1" fillId="0" borderId="0" xfId="1" applyAlignment="1">
      <alignment horizontal="left"/>
    </xf>
    <xf numFmtId="0" fontId="15" fillId="0" borderId="0" xfId="6" applyAlignment="1">
      <alignment horizontal="left"/>
    </xf>
    <xf numFmtId="0" fontId="15" fillId="16" borderId="7" xfId="6" applyFill="1" applyBorder="1" applyAlignment="1">
      <alignment horizontal="left"/>
    </xf>
    <xf numFmtId="0" fontId="15" fillId="0" borderId="7" xfId="6" applyBorder="1" applyAlignment="1">
      <alignment horizontal="left"/>
    </xf>
    <xf numFmtId="3" fontId="2" fillId="8" borderId="26" xfId="1" applyNumberFormat="1" applyFont="1" applyFill="1" applyBorder="1" applyAlignment="1" applyProtection="1">
      <alignment horizontal="center" wrapText="1"/>
      <protection locked="0" hidden="1"/>
    </xf>
    <xf numFmtId="0" fontId="5" fillId="16" borderId="7" xfId="5" applyFont="1" applyFill="1" applyBorder="1" applyAlignment="1" applyProtection="1">
      <alignment horizontal="left"/>
      <protection locked="0" hidden="1"/>
    </xf>
    <xf numFmtId="0" fontId="16" fillId="16" borderId="7" xfId="5" applyFill="1" applyBorder="1" applyAlignment="1" applyProtection="1">
      <alignment horizontal="left"/>
      <protection locked="0" hidden="1"/>
    </xf>
    <xf numFmtId="3" fontId="2" fillId="8" borderId="20" xfId="1" applyNumberFormat="1" applyFont="1" applyFill="1" applyBorder="1" applyAlignment="1" applyProtection="1">
      <alignment horizontal="center"/>
      <protection locked="0" hidden="1"/>
    </xf>
    <xf numFmtId="3" fontId="2" fillId="8" borderId="20" xfId="1" applyNumberFormat="1" applyFont="1" applyFill="1" applyBorder="1" applyAlignment="1" applyProtection="1">
      <alignment horizontal="center" wrapText="1"/>
      <protection locked="0" hidden="1"/>
    </xf>
    <xf numFmtId="3" fontId="11" fillId="0" borderId="0" xfId="1" applyNumberFormat="1" applyFont="1" applyAlignment="1" applyProtection="1">
      <alignment horizontal="center" vertical="center"/>
      <protection locked="0" hidden="1"/>
    </xf>
    <xf numFmtId="14" fontId="11" fillId="0" borderId="0" xfId="1" applyNumberFormat="1" applyFont="1" applyAlignment="1" applyProtection="1">
      <alignment horizontal="center" vertical="center"/>
      <protection locked="0" hidden="1"/>
    </xf>
    <xf numFmtId="0" fontId="15" fillId="4" borderId="7" xfId="6" applyFill="1" applyBorder="1" applyAlignment="1">
      <alignment horizontal="left"/>
    </xf>
    <xf numFmtId="14" fontId="1" fillId="0" borderId="0" xfId="1" applyNumberFormat="1" applyProtection="1">
      <protection locked="0" hidden="1"/>
    </xf>
    <xf numFmtId="0" fontId="4" fillId="0" borderId="27" xfId="1" applyFont="1" applyBorder="1" applyProtection="1">
      <protection locked="0" hidden="1"/>
    </xf>
    <xf numFmtId="3" fontId="11" fillId="15" borderId="0" xfId="1" applyNumberFormat="1" applyFont="1" applyFill="1" applyAlignment="1" applyProtection="1">
      <alignment horizontal="center" vertical="center"/>
      <protection locked="0" hidden="1"/>
    </xf>
    <xf numFmtId="14" fontId="8" fillId="9" borderId="0" xfId="1" applyNumberFormat="1" applyFont="1" applyFill="1" applyBorder="1" applyAlignment="1" applyProtection="1">
      <alignment horizontal="center" vertical="center" wrapText="1"/>
    </xf>
    <xf numFmtId="0" fontId="1" fillId="0" borderId="0" xfId="1" applyBorder="1" applyAlignment="1">
      <alignment horizontal="left" vertical="center" wrapText="1"/>
    </xf>
    <xf numFmtId="0" fontId="1" fillId="0" borderId="0" xfId="1" applyBorder="1" applyAlignment="1">
      <alignment wrapText="1"/>
    </xf>
    <xf numFmtId="0" fontId="15" fillId="0" borderId="5" xfId="6" applyBorder="1" applyAlignment="1" applyProtection="1">
      <alignment horizontal="left"/>
      <protection locked="0" hidden="1"/>
    </xf>
    <xf numFmtId="3" fontId="9" fillId="16" borderId="7" xfId="1" applyNumberFormat="1" applyFont="1" applyFill="1" applyBorder="1" applyAlignment="1" applyProtection="1">
      <alignment horizontal="center" vertical="center"/>
      <protection locked="0" hidden="1"/>
    </xf>
    <xf numFmtId="166" fontId="11" fillId="0" borderId="0" xfId="1" applyNumberFormat="1" applyFont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167" fontId="1" fillId="0" borderId="0" xfId="1" applyNumberFormat="1"/>
    <xf numFmtId="0" fontId="1" fillId="17" borderId="0" xfId="1" applyFill="1" applyAlignment="1">
      <alignment horizontal="left"/>
    </xf>
    <xf numFmtId="0" fontId="5" fillId="17" borderId="19" xfId="5" applyFont="1" applyFill="1" applyBorder="1" applyAlignment="1" applyProtection="1">
      <alignment horizontal="left"/>
      <protection locked="0" hidden="1"/>
    </xf>
    <xf numFmtId="168" fontId="1" fillId="0" borderId="0" xfId="8" applyNumberFormat="1" applyFont="1" applyBorder="1" applyAlignment="1">
      <alignment horizontal="center"/>
    </xf>
    <xf numFmtId="0" fontId="1" fillId="0" borderId="0" xfId="1" applyBorder="1" applyAlignment="1">
      <alignment horizontal="center" vertical="center"/>
    </xf>
    <xf numFmtId="0" fontId="10" fillId="0" borderId="0" xfId="1" applyNumberFormat="1" applyFont="1" applyFill="1" applyBorder="1" applyAlignment="1" applyProtection="1">
      <alignment horizontal="left" vertical="center" wrapText="1"/>
    </xf>
    <xf numFmtId="166" fontId="1" fillId="0" borderId="0" xfId="1" applyNumberFormat="1" applyBorder="1"/>
    <xf numFmtId="0" fontId="0" fillId="14" borderId="7" xfId="0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12" fillId="17" borderId="0" xfId="7" applyFill="1" applyAlignment="1">
      <alignment horizontal="left"/>
    </xf>
    <xf numFmtId="0" fontId="12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vertical="center"/>
    </xf>
    <xf numFmtId="0" fontId="29" fillId="0" borderId="12" xfId="0" applyFont="1" applyBorder="1" applyAlignment="1">
      <alignment horizontal="left"/>
    </xf>
    <xf numFmtId="0" fontId="29" fillId="19" borderId="12" xfId="0" applyFont="1" applyFill="1" applyBorder="1" applyAlignment="1">
      <alignment horizontal="left"/>
    </xf>
    <xf numFmtId="0" fontId="12" fillId="19" borderId="12" xfId="0" applyFont="1" applyFill="1" applyBorder="1" applyAlignment="1">
      <alignment horizontal="left"/>
    </xf>
    <xf numFmtId="0" fontId="17" fillId="20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left"/>
    </xf>
    <xf numFmtId="169" fontId="17" fillId="0" borderId="12" xfId="0" applyNumberFormat="1" applyFont="1" applyBorder="1" applyAlignment="1">
      <alignment horizontal="left" vertical="center"/>
    </xf>
    <xf numFmtId="0" fontId="12" fillId="20" borderId="12" xfId="0" applyFont="1" applyFill="1" applyBorder="1" applyAlignment="1">
      <alignment horizontal="left"/>
    </xf>
    <xf numFmtId="0" fontId="17" fillId="20" borderId="12" xfId="0" applyFont="1" applyFill="1" applyBorder="1" applyAlignment="1">
      <alignment horizontal="left" vertical="center"/>
    </xf>
    <xf numFmtId="3" fontId="9" fillId="0" borderId="0" xfId="0" applyNumberFormat="1" applyFont="1"/>
    <xf numFmtId="0" fontId="9" fillId="0" borderId="0" xfId="0" applyFont="1"/>
    <xf numFmtId="0" fontId="12" fillId="0" borderId="9" xfId="0" applyFont="1" applyBorder="1" applyAlignment="1">
      <alignment horizontal="left"/>
    </xf>
    <xf numFmtId="0" fontId="17" fillId="0" borderId="9" xfId="0" applyFont="1" applyBorder="1" applyAlignment="1">
      <alignment horizontal="left" vertical="center"/>
    </xf>
    <xf numFmtId="3" fontId="2" fillId="2" borderId="7" xfId="0" applyNumberFormat="1" applyFont="1" applyFill="1" applyBorder="1" applyAlignment="1">
      <alignment vertical="center"/>
    </xf>
    <xf numFmtId="0" fontId="0" fillId="5" borderId="29" xfId="0" applyFill="1" applyBorder="1" applyAlignment="1"/>
    <xf numFmtId="0" fontId="0" fillId="5" borderId="8" xfId="0" applyFill="1" applyBorder="1" applyAlignment="1"/>
    <xf numFmtId="0" fontId="0" fillId="5" borderId="10" xfId="0" applyFill="1" applyBorder="1" applyAlignment="1"/>
    <xf numFmtId="0" fontId="17" fillId="21" borderId="12" xfId="0" applyFont="1" applyFill="1" applyBorder="1" applyAlignment="1">
      <alignment horizontal="center" vertical="center"/>
    </xf>
    <xf numFmtId="0" fontId="19" fillId="4" borderId="6" xfId="0" applyFont="1" applyFill="1" applyBorder="1" applyAlignment="1"/>
    <xf numFmtId="0" fontId="5" fillId="4" borderId="6" xfId="0" applyFont="1" applyFill="1" applyBorder="1" applyAlignment="1"/>
    <xf numFmtId="0" fontId="18" fillId="4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7" fillId="20" borderId="7" xfId="0" applyFont="1" applyFill="1" applyBorder="1" applyAlignment="1">
      <alignment horizontal="center" vertical="center"/>
    </xf>
    <xf numFmtId="170" fontId="17" fillId="0" borderId="9" xfId="0" applyNumberFormat="1" applyFont="1" applyBorder="1" applyAlignment="1">
      <alignment horizontal="center" vertical="center"/>
    </xf>
    <xf numFmtId="170" fontId="29" fillId="0" borderId="12" xfId="0" applyNumberFormat="1" applyFont="1" applyBorder="1" applyAlignment="1">
      <alignment horizontal="center"/>
    </xf>
    <xf numFmtId="170" fontId="12" fillId="0" borderId="12" xfId="0" applyNumberFormat="1" applyFont="1" applyBorder="1" applyAlignment="1">
      <alignment horizontal="center"/>
    </xf>
    <xf numFmtId="170" fontId="17" fillId="0" borderId="12" xfId="0" applyNumberFormat="1" applyFont="1" applyBorder="1" applyAlignment="1">
      <alignment horizontal="center" vertical="center"/>
    </xf>
    <xf numFmtId="170" fontId="17" fillId="21" borderId="12" xfId="0" applyNumberFormat="1" applyFont="1" applyFill="1" applyBorder="1" applyAlignment="1">
      <alignment horizontal="center" vertical="center"/>
    </xf>
    <xf numFmtId="170" fontId="5" fillId="0" borderId="0" xfId="1" applyNumberFormat="1" applyFont="1" applyBorder="1" applyAlignment="1">
      <alignment horizontal="center"/>
    </xf>
    <xf numFmtId="14" fontId="30" fillId="0" borderId="0" xfId="1" applyNumberFormat="1" applyFont="1"/>
    <xf numFmtId="0" fontId="1" fillId="4" borderId="7" xfId="1" applyFill="1" applyBorder="1" applyAlignment="1" applyProtection="1">
      <protection locked="0" hidden="1"/>
    </xf>
    <xf numFmtId="0" fontId="5" fillId="7" borderId="7" xfId="1" applyFont="1" applyFill="1" applyBorder="1" applyAlignment="1" applyProtection="1">
      <protection locked="0" hidden="1"/>
    </xf>
    <xf numFmtId="0" fontId="1" fillId="7" borderId="7" xfId="1" applyFill="1" applyBorder="1" applyAlignment="1" applyProtection="1">
      <protection locked="0" hidden="1"/>
    </xf>
    <xf numFmtId="0" fontId="5" fillId="4" borderId="7" xfId="1" applyFont="1" applyFill="1" applyBorder="1" applyAlignment="1" applyProtection="1">
      <protection locked="0" hidden="1"/>
    </xf>
    <xf numFmtId="0" fontId="5" fillId="15" borderId="7" xfId="1" applyFont="1" applyFill="1" applyBorder="1" applyAlignment="1" applyProtection="1">
      <protection locked="0" hidden="1"/>
    </xf>
    <xf numFmtId="0" fontId="5" fillId="12" borderId="7" xfId="1" applyFont="1" applyFill="1" applyBorder="1" applyAlignment="1" applyProtection="1">
      <protection locked="0" hidden="1"/>
    </xf>
    <xf numFmtId="168" fontId="0" fillId="0" borderId="0" xfId="8" applyNumberFormat="1" applyFont="1"/>
    <xf numFmtId="168" fontId="0" fillId="4" borderId="0" xfId="8" applyNumberFormat="1" applyFont="1" applyFill="1"/>
    <xf numFmtId="168" fontId="1" fillId="0" borderId="0" xfId="8" applyNumberFormat="1" applyFont="1" applyBorder="1"/>
    <xf numFmtId="0" fontId="5" fillId="13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3" fontId="2" fillId="2" borderId="1" xfId="1" applyNumberFormat="1" applyFont="1" applyFill="1" applyBorder="1" applyAlignment="1" applyProtection="1">
      <alignment horizontal="center" wrapText="1"/>
      <protection locked="0" hidden="1"/>
    </xf>
    <xf numFmtId="168" fontId="0" fillId="0" borderId="0" xfId="8" applyNumberFormat="1" applyFont="1" applyAlignment="1"/>
    <xf numFmtId="168" fontId="2" fillId="2" borderId="12" xfId="8" applyNumberFormat="1" applyFont="1" applyFill="1" applyBorder="1" applyAlignment="1">
      <alignment horizontal="center" wrapText="1"/>
    </xf>
    <xf numFmtId="168" fontId="9" fillId="0" borderId="12" xfId="8" applyNumberFormat="1" applyFont="1" applyBorder="1" applyAlignment="1"/>
    <xf numFmtId="168" fontId="2" fillId="2" borderId="12" xfId="8" applyNumberFormat="1" applyFont="1" applyFill="1" applyBorder="1" applyAlignment="1">
      <alignment horizontal="center"/>
    </xf>
    <xf numFmtId="168" fontId="9" fillId="0" borderId="0" xfId="8" applyNumberFormat="1" applyFont="1" applyAlignment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NumberFormat="1" applyFont="1" applyFill="1" applyBorder="1" applyAlignment="1" applyProtection="1">
      <alignment wrapText="1"/>
    </xf>
    <xf numFmtId="3" fontId="31" fillId="0" borderId="0" xfId="0" applyNumberFormat="1" applyFont="1"/>
    <xf numFmtId="0" fontId="1" fillId="0" borderId="0" xfId="1" applyAlignment="1">
      <alignment wrapText="1"/>
    </xf>
    <xf numFmtId="166" fontId="1" fillId="0" borderId="0" xfId="1" applyNumberFormat="1"/>
    <xf numFmtId="3" fontId="1" fillId="0" borderId="0" xfId="1" applyNumberFormat="1" applyAlignment="1">
      <alignment wrapText="1"/>
    </xf>
    <xf numFmtId="0" fontId="1" fillId="0" borderId="0" xfId="1" applyFont="1" applyAlignment="1">
      <alignment wrapText="1"/>
    </xf>
    <xf numFmtId="166" fontId="1" fillId="0" borderId="0" xfId="1" applyNumberFormat="1" applyFont="1"/>
    <xf numFmtId="166" fontId="32" fillId="0" borderId="0" xfId="1" applyNumberFormat="1" applyFont="1"/>
    <xf numFmtId="0" fontId="16" fillId="4" borderId="0" xfId="5" applyFill="1" applyAlignment="1" applyProtection="1">
      <alignment horizontal="left"/>
      <protection locked="0" hidden="1"/>
    </xf>
    <xf numFmtId="166" fontId="1" fillId="0" borderId="0" xfId="1" applyNumberFormat="1" applyAlignment="1">
      <alignment wrapText="1"/>
    </xf>
    <xf numFmtId="3" fontId="32" fillId="0" borderId="0" xfId="1" applyNumberFormat="1" applyFont="1"/>
    <xf numFmtId="0" fontId="5" fillId="0" borderId="16" xfId="5" applyFont="1" applyBorder="1" applyAlignment="1" applyProtection="1">
      <alignment horizontal="left"/>
      <protection locked="0" hidden="1"/>
    </xf>
    <xf numFmtId="0" fontId="15" fillId="16" borderId="16" xfId="6" applyFill="1" applyBorder="1" applyAlignment="1">
      <alignment horizontal="left"/>
    </xf>
    <xf numFmtId="0" fontId="15" fillId="0" borderId="16" xfId="6" applyBorder="1" applyAlignment="1">
      <alignment horizontal="left"/>
    </xf>
    <xf numFmtId="0" fontId="5" fillId="16" borderId="16" xfId="5" applyFont="1" applyFill="1" applyBorder="1" applyAlignment="1" applyProtection="1">
      <alignment horizontal="left"/>
      <protection locked="0" hidden="1"/>
    </xf>
    <xf numFmtId="0" fontId="16" fillId="16" borderId="16" xfId="5" applyFill="1" applyBorder="1" applyAlignment="1" applyProtection="1">
      <alignment horizontal="left"/>
      <protection locked="0" hidden="1"/>
    </xf>
    <xf numFmtId="3" fontId="9" fillId="0" borderId="37" xfId="1" applyNumberFormat="1" applyFont="1" applyBorder="1" applyProtection="1">
      <protection locked="0" hidden="1"/>
    </xf>
    <xf numFmtId="0" fontId="0" fillId="5" borderId="16" xfId="0" applyFill="1" applyBorder="1" applyAlignment="1">
      <alignment horizontal="center" vertical="center"/>
    </xf>
    <xf numFmtId="0" fontId="5" fillId="5" borderId="38" xfId="0" applyFont="1" applyFill="1" applyBorder="1" applyAlignment="1"/>
    <xf numFmtId="0" fontId="5" fillId="15" borderId="0" xfId="0" applyFont="1" applyFill="1" applyBorder="1" applyAlignment="1"/>
    <xf numFmtId="0" fontId="5" fillId="18" borderId="38" xfId="0" applyFont="1" applyFill="1" applyBorder="1" applyAlignment="1"/>
    <xf numFmtId="0" fontId="5" fillId="22" borderId="39" xfId="0" applyFont="1" applyFill="1" applyBorder="1" applyAlignment="1">
      <alignment horizontal="center" vertical="center"/>
    </xf>
    <xf numFmtId="0" fontId="0" fillId="15" borderId="0" xfId="0" applyFill="1" applyBorder="1" applyAlignment="1">
      <alignment vertical="center"/>
    </xf>
    <xf numFmtId="0" fontId="5" fillId="15" borderId="0" xfId="0" applyFont="1" applyFill="1" applyBorder="1" applyAlignment="1">
      <alignment vertical="center"/>
    </xf>
    <xf numFmtId="0" fontId="5" fillId="15" borderId="0" xfId="0" applyFont="1" applyFill="1" applyBorder="1" applyAlignment="1" applyProtection="1">
      <alignment horizontal="center"/>
      <protection locked="0" hidden="1"/>
    </xf>
    <xf numFmtId="0" fontId="0" fillId="0" borderId="0" xfId="0" applyNumberFormat="1"/>
    <xf numFmtId="0" fontId="27" fillId="9" borderId="0" xfId="1" applyNumberFormat="1" applyFont="1" applyFill="1" applyBorder="1" applyAlignment="1" applyProtection="1">
      <alignment horizontal="left" vertical="center" wrapText="1"/>
    </xf>
    <xf numFmtId="0" fontId="1" fillId="0" borderId="0" xfId="1" applyNumberFormat="1" applyFont="1" applyFill="1" applyBorder="1" applyAlignment="1"/>
    <xf numFmtId="0" fontId="33" fillId="0" borderId="0" xfId="1" applyNumberFormat="1" applyFont="1" applyFill="1" applyBorder="1" applyAlignment="1" applyProtection="1">
      <alignment horizontal="left" vertical="top" wrapText="1"/>
    </xf>
    <xf numFmtId="0" fontId="27" fillId="0" borderId="0" xfId="1" applyNumberFormat="1" applyFont="1" applyFill="1" applyBorder="1" applyAlignment="1" applyProtection="1">
      <alignment vertical="center" wrapText="1"/>
    </xf>
    <xf numFmtId="0" fontId="1" fillId="0" borderId="0" xfId="1" applyFill="1"/>
    <xf numFmtId="0" fontId="27" fillId="0" borderId="0" xfId="1" applyNumberFormat="1" applyFont="1" applyFill="1" applyBorder="1" applyAlignment="1" applyProtection="1">
      <alignment vertical="center"/>
    </xf>
    <xf numFmtId="3" fontId="27" fillId="0" borderId="0" xfId="1" applyNumberFormat="1" applyFont="1" applyFill="1" applyBorder="1" applyAlignment="1" applyProtection="1">
      <alignment vertical="center"/>
    </xf>
    <xf numFmtId="0" fontId="1" fillId="0" borderId="0" xfId="1" applyFill="1" applyAlignment="1"/>
    <xf numFmtId="168" fontId="0" fillId="0" borderId="0" xfId="0" applyNumberFormat="1"/>
    <xf numFmtId="0" fontId="0" fillId="24" borderId="0" xfId="0" applyFill="1" applyAlignment="1">
      <alignment horizontal="left"/>
    </xf>
    <xf numFmtId="0" fontId="1" fillId="0" borderId="0" xfId="9" applyFont="1" applyAlignment="1">
      <alignment wrapText="1"/>
    </xf>
    <xf numFmtId="2" fontId="8" fillId="9" borderId="0" xfId="9" applyNumberFormat="1" applyFont="1" applyFill="1" applyBorder="1" applyAlignment="1" applyProtection="1">
      <alignment horizontal="center" vertical="center" wrapText="1"/>
    </xf>
    <xf numFmtId="1" fontId="8" fillId="9" borderId="0" xfId="9" applyNumberFormat="1" applyFont="1" applyFill="1" applyBorder="1" applyAlignment="1" applyProtection="1">
      <alignment horizontal="center" vertical="center" wrapText="1"/>
    </xf>
    <xf numFmtId="0" fontId="0" fillId="0" borderId="12" xfId="0" applyBorder="1"/>
    <xf numFmtId="3" fontId="2" fillId="0" borderId="26" xfId="1" applyNumberFormat="1" applyFont="1" applyBorder="1" applyAlignment="1"/>
    <xf numFmtId="0" fontId="0" fillId="6" borderId="16" xfId="0" applyFill="1" applyBorder="1" applyAlignment="1">
      <alignment horizontal="center" vertical="center"/>
    </xf>
    <xf numFmtId="3" fontId="7" fillId="8" borderId="13" xfId="0" applyNumberFormat="1" applyFont="1" applyFill="1" applyBorder="1" applyAlignment="1">
      <alignment vertical="center" wrapText="1"/>
    </xf>
    <xf numFmtId="3" fontId="7" fillId="25" borderId="13" xfId="0" applyNumberFormat="1" applyFont="1" applyFill="1" applyBorder="1" applyAlignment="1">
      <alignment vertical="center" wrapText="1"/>
    </xf>
    <xf numFmtId="3" fontId="7" fillId="10" borderId="13" xfId="0" applyNumberFormat="1" applyFont="1" applyFill="1" applyBorder="1" applyAlignment="1">
      <alignment vertical="center" wrapText="1"/>
    </xf>
    <xf numFmtId="3" fontId="7" fillId="11" borderId="13" xfId="0" applyNumberFormat="1" applyFont="1" applyFill="1" applyBorder="1" applyAlignment="1">
      <alignment vertical="center" wrapText="1"/>
    </xf>
    <xf numFmtId="3" fontId="7" fillId="8" borderId="16" xfId="0" applyNumberFormat="1" applyFont="1" applyFill="1" applyBorder="1" applyAlignment="1">
      <alignment vertical="center" wrapText="1"/>
    </xf>
    <xf numFmtId="0" fontId="5" fillId="5" borderId="37" xfId="0" applyFont="1" applyFill="1" applyBorder="1" applyAlignment="1">
      <alignment horizontal="center"/>
    </xf>
    <xf numFmtId="0" fontId="5" fillId="5" borderId="38" xfId="0" applyFont="1" applyFill="1" applyBorder="1" applyAlignment="1">
      <alignment horizontal="center"/>
    </xf>
    <xf numFmtId="0" fontId="5" fillId="18" borderId="37" xfId="0" applyFont="1" applyFill="1" applyBorder="1" applyAlignment="1">
      <alignment horizontal="center"/>
    </xf>
    <xf numFmtId="0" fontId="5" fillId="18" borderId="38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0" fillId="23" borderId="37" xfId="0" applyFill="1" applyBorder="1" applyAlignment="1">
      <alignment horizontal="center" vertical="center"/>
    </xf>
    <xf numFmtId="0" fontId="0" fillId="23" borderId="38" xfId="0" applyFill="1" applyBorder="1" applyAlignment="1">
      <alignment horizontal="center" vertical="center"/>
    </xf>
    <xf numFmtId="0" fontId="5" fillId="22" borderId="16" xfId="0" applyFont="1" applyFill="1" applyBorder="1" applyAlignment="1">
      <alignment horizontal="center"/>
    </xf>
    <xf numFmtId="0" fontId="5" fillId="13" borderId="37" xfId="0" applyFont="1" applyFill="1" applyBorder="1" applyAlignment="1">
      <alignment horizontal="center" vertical="center"/>
    </xf>
    <xf numFmtId="0" fontId="5" fillId="13" borderId="38" xfId="0" applyFont="1" applyFill="1" applyBorder="1" applyAlignment="1">
      <alignment horizontal="center" vertical="center"/>
    </xf>
    <xf numFmtId="0" fontId="18" fillId="12" borderId="6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vertical="center" wrapText="1"/>
    </xf>
    <xf numFmtId="0" fontId="4" fillId="0" borderId="3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/>
    </xf>
    <xf numFmtId="3" fontId="2" fillId="2" borderId="32" xfId="1" applyNumberFormat="1" applyFont="1" applyFill="1" applyBorder="1" applyAlignment="1">
      <alignment vertical="center" wrapText="1"/>
    </xf>
    <xf numFmtId="3" fontId="2" fillId="2" borderId="33" xfId="1" applyNumberFormat="1" applyFont="1" applyFill="1" applyBorder="1" applyAlignment="1">
      <alignment vertical="center" wrapText="1"/>
    </xf>
    <xf numFmtId="3" fontId="2" fillId="2" borderId="34" xfId="1" applyNumberFormat="1" applyFont="1" applyFill="1" applyBorder="1" applyAlignment="1">
      <alignment vertical="center" wrapText="1"/>
    </xf>
    <xf numFmtId="3" fontId="2" fillId="3" borderId="37" xfId="1" applyNumberFormat="1" applyFont="1" applyFill="1" applyBorder="1" applyAlignment="1">
      <alignment horizontal="center" wrapText="1"/>
    </xf>
    <xf numFmtId="3" fontId="2" fillId="3" borderId="38" xfId="1" applyNumberFormat="1" applyFont="1" applyFill="1" applyBorder="1" applyAlignment="1">
      <alignment horizontal="center" wrapText="1"/>
    </xf>
    <xf numFmtId="0" fontId="6" fillId="6" borderId="37" xfId="1" applyFont="1" applyFill="1" applyBorder="1" applyAlignment="1">
      <alignment horizontal="center"/>
    </xf>
    <xf numFmtId="0" fontId="6" fillId="6" borderId="38" xfId="1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3" fontId="2" fillId="2" borderId="1" xfId="1" applyNumberFormat="1" applyFont="1" applyFill="1" applyBorder="1" applyAlignment="1" applyProtection="1">
      <alignment horizontal="center" wrapText="1"/>
      <protection locked="0" hidden="1"/>
    </xf>
    <xf numFmtId="0" fontId="4" fillId="0" borderId="3" xfId="1" applyFont="1" applyBorder="1" applyProtection="1">
      <protection locked="0" hidden="1"/>
    </xf>
    <xf numFmtId="0" fontId="4" fillId="0" borderId="9" xfId="1" applyFont="1" applyBorder="1" applyProtection="1">
      <protection locked="0" hidden="1"/>
    </xf>
    <xf numFmtId="0" fontId="22" fillId="5" borderId="4" xfId="9" applyFill="1" applyBorder="1" applyAlignment="1">
      <alignment horizontal="center"/>
    </xf>
    <xf numFmtId="0" fontId="22" fillId="5" borderId="0" xfId="9" applyFill="1" applyAlignment="1">
      <alignment horizontal="center"/>
    </xf>
    <xf numFmtId="0" fontId="22" fillId="5" borderId="25" xfId="9" applyFill="1" applyBorder="1" applyAlignment="1">
      <alignment horizontal="center"/>
    </xf>
    <xf numFmtId="0" fontId="22" fillId="5" borderId="14" xfId="9" applyFill="1" applyBorder="1" applyAlignment="1">
      <alignment horizontal="center"/>
    </xf>
    <xf numFmtId="3" fontId="2" fillId="8" borderId="1" xfId="1" applyNumberFormat="1" applyFont="1" applyFill="1" applyBorder="1" applyAlignment="1" applyProtection="1">
      <alignment horizontal="center" wrapText="1"/>
      <protection locked="0" hidden="1"/>
    </xf>
    <xf numFmtId="3" fontId="2" fillId="8" borderId="24" xfId="1" applyNumberFormat="1" applyFont="1" applyFill="1" applyBorder="1" applyAlignment="1" applyProtection="1">
      <alignment horizontal="center" wrapText="1"/>
      <protection locked="0" hidden="1"/>
    </xf>
    <xf numFmtId="0" fontId="4" fillId="0" borderId="23" xfId="1" applyFont="1" applyBorder="1" applyProtection="1">
      <protection locked="0" hidden="1"/>
    </xf>
    <xf numFmtId="0" fontId="4" fillId="0" borderId="22" xfId="1" applyFont="1" applyBorder="1" applyProtection="1">
      <protection locked="0" hidden="1"/>
    </xf>
    <xf numFmtId="3" fontId="2" fillId="8" borderId="9" xfId="1" applyNumberFormat="1" applyFont="1" applyFill="1" applyBorder="1" applyAlignment="1" applyProtection="1">
      <alignment horizontal="center" wrapText="1"/>
      <protection locked="0" hidden="1"/>
    </xf>
    <xf numFmtId="3" fontId="2" fillId="8" borderId="3" xfId="1" applyNumberFormat="1" applyFont="1" applyFill="1" applyBorder="1" applyAlignment="1" applyProtection="1">
      <alignment horizontal="center" wrapText="1"/>
      <protection locked="0" hidden="1"/>
    </xf>
    <xf numFmtId="3" fontId="2" fillId="0" borderId="1" xfId="9" applyNumberFormat="1" applyFont="1" applyBorder="1" applyAlignment="1">
      <alignment horizontal="center"/>
    </xf>
    <xf numFmtId="0" fontId="4" fillId="0" borderId="9" xfId="9" applyFont="1" applyBorder="1"/>
    <xf numFmtId="3" fontId="2" fillId="8" borderId="27" xfId="9" applyNumberFormat="1" applyFont="1" applyFill="1" applyBorder="1" applyAlignment="1">
      <alignment horizontal="center" wrapText="1"/>
    </xf>
    <xf numFmtId="0" fontId="4" fillId="0" borderId="0" xfId="9" applyFont="1" applyBorder="1"/>
    <xf numFmtId="0" fontId="4" fillId="0" borderId="14" xfId="9" applyFont="1" applyBorder="1"/>
    <xf numFmtId="3" fontId="2" fillId="2" borderId="26" xfId="9" applyNumberFormat="1" applyFont="1" applyFill="1" applyBorder="1" applyAlignment="1">
      <alignment horizontal="center"/>
    </xf>
    <xf numFmtId="0" fontId="4" fillId="0" borderId="20" xfId="9" applyFont="1" applyBorder="1"/>
    <xf numFmtId="0" fontId="4" fillId="0" borderId="22" xfId="9" applyFont="1" applyBorder="1"/>
    <xf numFmtId="3" fontId="2" fillId="2" borderId="1" xfId="9" applyNumberFormat="1" applyFont="1" applyFill="1" applyBorder="1" applyAlignment="1">
      <alignment horizontal="center" wrapText="1"/>
    </xf>
    <xf numFmtId="0" fontId="4" fillId="0" borderId="3" xfId="9" applyFont="1" applyBorder="1"/>
    <xf numFmtId="0" fontId="4" fillId="5" borderId="13" xfId="9" applyFont="1" applyFill="1" applyBorder="1" applyAlignment="1">
      <alignment horizontal="center"/>
    </xf>
    <xf numFmtId="0" fontId="4" fillId="5" borderId="27" xfId="9" applyFont="1" applyFill="1" applyBorder="1" applyAlignment="1">
      <alignment horizontal="center"/>
    </xf>
    <xf numFmtId="0" fontId="4" fillId="5" borderId="4" xfId="9" applyFont="1" applyFill="1" applyBorder="1" applyAlignment="1">
      <alignment horizontal="center"/>
    </xf>
    <xf numFmtId="0" fontId="4" fillId="5" borderId="0" xfId="9" applyFont="1" applyFill="1" applyBorder="1" applyAlignment="1">
      <alignment horizontal="center"/>
    </xf>
    <xf numFmtId="0" fontId="4" fillId="5" borderId="25" xfId="9" applyFont="1" applyFill="1" applyBorder="1" applyAlignment="1">
      <alignment horizontal="center"/>
    </xf>
    <xf numFmtId="0" fontId="4" fillId="5" borderId="14" xfId="9" applyFont="1" applyFill="1" applyBorder="1" applyAlignment="1">
      <alignment horizontal="center"/>
    </xf>
    <xf numFmtId="3" fontId="2" fillId="8" borderId="13" xfId="9" applyNumberFormat="1" applyFont="1" applyFill="1" applyBorder="1" applyAlignment="1">
      <alignment horizontal="center" wrapText="1"/>
    </xf>
    <xf numFmtId="0" fontId="4" fillId="0" borderId="4" xfId="9" applyFont="1" applyBorder="1"/>
    <xf numFmtId="0" fontId="4" fillId="0" borderId="25" xfId="9" applyFont="1" applyBorder="1"/>
    <xf numFmtId="3" fontId="2" fillId="8" borderId="4" xfId="9" applyNumberFormat="1" applyFont="1" applyFill="1" applyBorder="1" applyAlignment="1">
      <alignment horizontal="center" wrapText="1"/>
    </xf>
    <xf numFmtId="3" fontId="2" fillId="2" borderId="3" xfId="9" applyNumberFormat="1" applyFont="1" applyFill="1" applyBorder="1" applyAlignment="1">
      <alignment horizontal="center" wrapText="1"/>
    </xf>
    <xf numFmtId="3" fontId="2" fillId="2" borderId="28" xfId="9" applyNumberFormat="1" applyFont="1" applyFill="1" applyBorder="1" applyAlignment="1">
      <alignment horizontal="center" wrapText="1"/>
    </xf>
    <xf numFmtId="3" fontId="2" fillId="2" borderId="13" xfId="1" applyNumberFormat="1" applyFont="1" applyFill="1" applyBorder="1" applyAlignment="1" applyProtection="1">
      <alignment horizontal="center" wrapText="1"/>
      <protection locked="0" hidden="1"/>
    </xf>
    <xf numFmtId="0" fontId="4" fillId="0" borderId="25" xfId="1" applyFont="1" applyBorder="1" applyProtection="1">
      <protection locked="0" hidden="1"/>
    </xf>
    <xf numFmtId="0" fontId="1" fillId="5" borderId="4" xfId="1" applyFill="1" applyBorder="1" applyAlignment="1">
      <alignment horizontal="center"/>
    </xf>
    <xf numFmtId="0" fontId="1" fillId="5" borderId="0" xfId="1" applyFill="1" applyAlignment="1">
      <alignment horizontal="center"/>
    </xf>
    <xf numFmtId="0" fontId="1" fillId="5" borderId="25" xfId="1" applyFill="1" applyBorder="1" applyAlignment="1">
      <alignment horizontal="center"/>
    </xf>
    <xf numFmtId="0" fontId="1" fillId="5" borderId="14" xfId="1" applyFill="1" applyBorder="1" applyAlignment="1">
      <alignment horizontal="center"/>
    </xf>
    <xf numFmtId="0" fontId="28" fillId="5" borderId="4" xfId="1" applyFont="1" applyFill="1" applyBorder="1" applyAlignment="1">
      <alignment horizontal="center" vertical="center"/>
    </xf>
    <xf numFmtId="0" fontId="28" fillId="5" borderId="25" xfId="1" applyFont="1" applyFill="1" applyBorder="1" applyAlignment="1">
      <alignment horizontal="center" vertical="center"/>
    </xf>
    <xf numFmtId="3" fontId="2" fillId="8" borderId="7" xfId="1" applyNumberFormat="1" applyFont="1" applyFill="1" applyBorder="1" applyAlignment="1" applyProtection="1">
      <alignment horizontal="center" wrapText="1"/>
      <protection locked="0" hidden="1"/>
    </xf>
    <xf numFmtId="0" fontId="4" fillId="0" borderId="7" xfId="1" applyFont="1" applyBorder="1" applyProtection="1">
      <protection locked="0" hidden="1"/>
    </xf>
    <xf numFmtId="0" fontId="4" fillId="0" borderId="4" xfId="1" applyFont="1" applyBorder="1" applyProtection="1">
      <protection locked="0" hidden="1"/>
    </xf>
    <xf numFmtId="3" fontId="2" fillId="2" borderId="7" xfId="1" applyNumberFormat="1" applyFont="1" applyFill="1" applyBorder="1" applyAlignment="1" applyProtection="1">
      <alignment horizontal="center" wrapText="1"/>
      <protection locked="0" hidden="1"/>
    </xf>
    <xf numFmtId="3" fontId="2" fillId="2" borderId="7" xfId="1" applyNumberFormat="1" applyFont="1" applyFill="1" applyBorder="1" applyAlignment="1" applyProtection="1">
      <alignment horizontal="center" vertical="center" wrapText="1"/>
      <protection locked="0" hidden="1"/>
    </xf>
    <xf numFmtId="0" fontId="4" fillId="0" borderId="7" xfId="1" applyFont="1" applyBorder="1" applyAlignment="1" applyProtection="1">
      <alignment horizontal="center" vertical="center"/>
      <protection locked="0" hidden="1"/>
    </xf>
    <xf numFmtId="3" fontId="2" fillId="8" borderId="27" xfId="1" applyNumberFormat="1" applyFont="1" applyFill="1" applyBorder="1" applyAlignment="1">
      <alignment horizontal="center" wrapText="1"/>
    </xf>
    <xf numFmtId="0" fontId="4" fillId="0" borderId="14" xfId="1" applyFont="1" applyBorder="1"/>
    <xf numFmtId="3" fontId="2" fillId="8" borderId="13" xfId="1" applyNumberFormat="1" applyFont="1" applyFill="1" applyBorder="1" applyAlignment="1">
      <alignment horizontal="center" wrapText="1"/>
    </xf>
    <xf numFmtId="0" fontId="4" fillId="0" borderId="4" xfId="1" applyFont="1" applyBorder="1"/>
    <xf numFmtId="0" fontId="4" fillId="0" borderId="25" xfId="1" applyFont="1" applyBorder="1"/>
    <xf numFmtId="0" fontId="4" fillId="0" borderId="0" xfId="1" applyFont="1" applyBorder="1"/>
    <xf numFmtId="3" fontId="2" fillId="2" borderId="1" xfId="1" applyNumberFormat="1" applyFont="1" applyFill="1" applyBorder="1" applyAlignment="1">
      <alignment horizontal="center" wrapText="1"/>
    </xf>
    <xf numFmtId="0" fontId="4" fillId="0" borderId="3" xfId="1" applyFont="1" applyBorder="1"/>
    <xf numFmtId="0" fontId="4" fillId="0" borderId="9" xfId="1" applyFont="1" applyBorder="1"/>
    <xf numFmtId="3" fontId="2" fillId="2" borderId="13" xfId="1" applyNumberFormat="1" applyFont="1" applyFill="1" applyBorder="1" applyAlignment="1">
      <alignment horizontal="center" wrapText="1"/>
    </xf>
    <xf numFmtId="3" fontId="2" fillId="2" borderId="7" xfId="1" applyNumberFormat="1" applyFont="1" applyFill="1" applyBorder="1" applyAlignment="1">
      <alignment horizontal="center" wrapText="1"/>
    </xf>
    <xf numFmtId="0" fontId="4" fillId="0" borderId="7" xfId="1" applyFont="1" applyBorder="1"/>
    <xf numFmtId="0" fontId="4" fillId="0" borderId="7" xfId="1" applyFont="1" applyBorder="1" applyAlignment="1">
      <alignment horizontal="center"/>
    </xf>
    <xf numFmtId="3" fontId="2" fillId="8" borderId="4" xfId="1" applyNumberFormat="1" applyFont="1" applyFill="1" applyBorder="1" applyAlignment="1">
      <alignment horizontal="center" wrapText="1"/>
    </xf>
    <xf numFmtId="3" fontId="2" fillId="8" borderId="27" xfId="1" applyNumberFormat="1" applyFont="1" applyFill="1" applyBorder="1" applyAlignment="1" applyProtection="1">
      <alignment horizontal="center" wrapText="1"/>
      <protection locked="0" hidden="1"/>
    </xf>
    <xf numFmtId="0" fontId="4" fillId="0" borderId="0" xfId="1" applyFont="1" applyProtection="1">
      <protection locked="0" hidden="1"/>
    </xf>
    <xf numFmtId="0" fontId="4" fillId="0" borderId="14" xfId="1" applyFont="1" applyBorder="1" applyProtection="1">
      <protection locked="0" hidden="1"/>
    </xf>
    <xf numFmtId="3" fontId="2" fillId="8" borderId="13" xfId="1" applyNumberFormat="1" applyFont="1" applyFill="1" applyBorder="1" applyAlignment="1" applyProtection="1">
      <alignment horizontal="center" wrapText="1"/>
      <protection locked="0" hidden="1"/>
    </xf>
    <xf numFmtId="3" fontId="2" fillId="8" borderId="4" xfId="1" applyNumberFormat="1" applyFont="1" applyFill="1" applyBorder="1" applyAlignment="1" applyProtection="1">
      <alignment horizontal="center" wrapText="1"/>
      <protection locked="0" hidden="1"/>
    </xf>
    <xf numFmtId="3" fontId="2" fillId="8" borderId="25" xfId="1" applyNumberFormat="1" applyFont="1" applyFill="1" applyBorder="1" applyAlignment="1" applyProtection="1">
      <alignment horizontal="center" wrapText="1"/>
      <protection locked="0" hidden="1"/>
    </xf>
    <xf numFmtId="14" fontId="2" fillId="2" borderId="7" xfId="0" applyNumberFormat="1" applyFont="1" applyFill="1" applyBorder="1" applyAlignment="1">
      <alignment horizontal="center" vertical="center"/>
    </xf>
    <xf numFmtId="0" fontId="4" fillId="0" borderId="7" xfId="0" applyFont="1" applyBorder="1"/>
    <xf numFmtId="3" fontId="2" fillId="2" borderId="7" xfId="0" applyNumberFormat="1" applyFont="1" applyFill="1" applyBorder="1" applyAlignment="1">
      <alignment horizontal="center" wrapText="1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 vertical="center"/>
    </xf>
    <xf numFmtId="0" fontId="27" fillId="9" borderId="0" xfId="1" applyNumberFormat="1" applyFont="1" applyFill="1" applyBorder="1" applyAlignment="1" applyProtection="1">
      <alignment horizontal="left" vertical="center" wrapText="1"/>
    </xf>
    <xf numFmtId="0" fontId="1" fillId="0" borderId="0" xfId="1" applyNumberFormat="1" applyFont="1" applyFill="1" applyBorder="1" applyAlignment="1"/>
  </cellXfs>
  <cellStyles count="13">
    <cellStyle name="Comma" xfId="8" builtinId="3"/>
    <cellStyle name="Comma 2" xfId="3" xr:uid="{00000000-0005-0000-0000-000001000000}"/>
    <cellStyle name="Comma 3" xfId="4" xr:uid="{00000000-0005-0000-0000-000002000000}"/>
    <cellStyle name="Comma 3 2" xfId="12" xr:uid="{00000000-0005-0000-0000-000003000000}"/>
    <cellStyle name="Comma 4" xfId="10" xr:uid="{00000000-0005-0000-0000-000004000000}"/>
    <cellStyle name="Normal" xfId="0" builtinId="0"/>
    <cellStyle name="Normal 2" xfId="1" xr:uid="{00000000-0005-0000-0000-000006000000}"/>
    <cellStyle name="Normal 2 2" xfId="2" xr:uid="{00000000-0005-0000-0000-000007000000}"/>
    <cellStyle name="Normal 2 2 2" xfId="11" xr:uid="{00000000-0005-0000-0000-000008000000}"/>
    <cellStyle name="Normal 3" xfId="5" xr:uid="{00000000-0005-0000-0000-000009000000}"/>
    <cellStyle name="Normal 4" xfId="6" xr:uid="{00000000-0005-0000-0000-00000A000000}"/>
    <cellStyle name="Normal 5" xfId="7" xr:uid="{00000000-0005-0000-0000-00000B000000}"/>
    <cellStyle name="Normal 6" xfId="9" xr:uid="{00000000-0005-0000-0000-00000C000000}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numFmt numFmtId="168" formatCode="_-* #,##0\ _₫_-;\-* #,##0\ _₫_-;_-* &quot;-&quot;??\ _₫_-;_-@_-"/>
    </dxf>
    <dxf>
      <numFmt numFmtId="168" formatCode="_-* #,##0\ _₫_-;\-* #,##0\ _₫_-;_-* &quot;-&quot;??\ _₫_-;_-@_-"/>
    </dxf>
  </dxfs>
  <tableStyles count="0" defaultTableStyle="TableStyleMedium2" defaultPivotStyle="PivotStyleLight16"/>
  <colors>
    <mruColors>
      <color rgb="FF69D8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5.09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HOPEE"/>
      <sheetName val="SHOPEE_PIVOT"/>
      <sheetName val="GRAB"/>
      <sheetName val="GRAB_PIVOT"/>
      <sheetName val="BE"/>
      <sheetName val="BE_DUONG"/>
      <sheetName val="BE_CA"/>
      <sheetName val="ZALO-PAY"/>
      <sheetName val="ZALO_PIVOT"/>
      <sheetName val="VN-PAY"/>
      <sheetName val="VNPAY_PIVOT"/>
      <sheetName val="VILL"/>
      <sheetName val="RYO"/>
      <sheetName val="MOMO "/>
      <sheetName val="XANHSM"/>
      <sheetName val="XANH_PIVOT"/>
      <sheetName val="MACUAH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D7" t="str">
            <v/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p/Documents/TONG%20HOP%20APP_VI/ZaloPay/Th&#225;ng%2010/08.10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p/Documents/TONG%20HOP%20APP_VI/MoMo/Th&#225;ng%2010/09.10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p/Documents/TONG%20HOP%20APP_VI/VnPay/th&#225;ng%2010/09.10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" refreshedDate="45939.653127083337" createdVersion="4" refreshedVersion="4" minRefreshableVersion="3" recordCount="577" xr:uid="{00000000-000A-0000-FFFF-FFFF45000000}">
  <cacheSource type="worksheet">
    <worksheetSource ref="A4:D581" sheet="Sheet1" r:id="rId2"/>
  </cacheSource>
  <cacheFields count="4">
    <cacheField name="cửa hàng" numFmtId="0">
      <sharedItems count="25">
        <s v="Cà Phê Muối Chú Long - Tôn Đức Thắng"/>
        <s v="Cà Phê Muối Chú Long - Đội Cấn"/>
        <s v="Cà Phê Muối Chú Long - N.T.Trực "/>
        <s v="Cà Phê Muối Chú Long- Hùng Vương"/>
        <s v="Cà Phê Muối Chú Long - Thuận An"/>
        <s v="Cà Phê Muối Chú Long - Rạch Giá"/>
        <s v="Cà Phê Muối Chú Long - Cà Mau"/>
        <s v="Cà Phê Muối Chú Long - Long Xuyên"/>
        <s v="Cà Phê Muối Chú Long - Củ Chi"/>
        <s v="Cà Phê Muối Chú Long - Hoàng Diệu"/>
        <s v="Cà Phê Muối Chú Long - Tân An"/>
        <s v="Cà Phê Muối Chú Long - Phan Thiết"/>
        <s v="Cà Phê Muối Chú Long - Bà Rịa"/>
        <s v="Cà Phê Muối Chú Long - Vĩnh Long"/>
        <s v="Cà Phê Muối Chú Long - Tỉnh lộ 8 Củ Chi"/>
        <s v="Cà Phê Muối Chú Long - 67 Hậu Giang"/>
        <s v="Cà Phê Muối Chú Long - Cần Thơ"/>
        <s v="Cà Phê Muối Chú Long - P.V.Đồng"/>
        <s v="Cà Phê Muối Chú Long - 190 Huỳnh Văn Bánh"/>
        <s v="Cà Phê Muối Chú Long - Quãng Ngãi"/>
        <s v="Cà Phê Muối Chú Long - Đ.T.Điễm"/>
        <s v="Cà Phê Muối Chú Long - Cộng Hòa"/>
        <s v="Cà Phê Muối Chú Long - Lê Duẩn"/>
        <s v="Cà Phê Muối Chú Long - CMT8 Tây Ninh"/>
        <s v="Cà Phê Muối Chú Long - N.V.Cừ PQ"/>
      </sharedItems>
    </cacheField>
    <cacheField name="số tiênf" numFmtId="0">
      <sharedItems containsSemiMixedTypes="0" containsString="0" containsNumber="1" containsInteger="1" minValue="-648000" maxValue="1710000"/>
    </cacheField>
    <cacheField name="phí " numFmtId="0">
      <sharedItems containsSemiMixedTypes="0" containsString="0" containsNumber="1" containsInteger="1" minValue="-3564" maxValue="9405"/>
    </cacheField>
    <cacheField name="sau phí" numFmtId="0">
      <sharedItems containsSemiMixedTypes="0" containsString="0" containsNumber="1" containsInteger="1" minValue="-644436" maxValue="1700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" refreshedDate="45940.377297800929" createdVersion="4" refreshedVersion="4" minRefreshableVersion="3" recordCount="78" xr:uid="{00000000-000A-0000-FFFF-FFFF46000000}">
  <cacheSource type="worksheet">
    <worksheetSource ref="A1:E1048576" sheet="Sheet1" r:id="rId2"/>
  </cacheSource>
  <cacheFields count="5">
    <cacheField name="Tên quán" numFmtId="0">
      <sharedItems containsBlank="1" count="76">
        <s v="CÀ PHÊ MUỐI CHÚ LONG- KHA VẠN CÂN"/>
        <s v="CÀ PHÊ MUỐI CHÚ LONG - 462 NGUYỄN AN NINH"/>
        <s v="CÀ PHÊ MUỐI CHÚ LONG - 544 TRƯƠNG ĐỊNH"/>
        <s v="CÀ PHÊ MUỐI CHÚ LONG - LÊ VĂN LƯƠNG"/>
        <s v="CÀ PHÊ MUỐI CHÚ LONG - HUỲNH TẤN PHÁT"/>
        <s v="CÀ PHÊ MUỐI CHÚ LONG - 137A NGUYỄN HỮU CẢNH"/>
        <s v="CÀ PHÊ MUỐI CHÚ LONG - 17 TÔN ĐỨC THẮNG"/>
        <s v="CÀ PHÊ MUỐI CHÚ LONG - CỦ CHI"/>
        <s v="CÀ PHÊ MUỐI CHÚ LONG HÀ NỘI - 339 THANH NHÀN"/>
        <s v="CÀ PHÊ MUỐI CHÚ LONG - ĐỘI CẤN"/>
        <s v="CÀ PHÊ MUỐI CHÚ LONG - 446 TRẦN HƯNG ĐẠO"/>
        <s v="CÀ PHÊ MUỐI CHÚ LONG - NGUYỄN HUỆ"/>
        <s v="CÀ PHÊ MUỐI CHÚ LONG - 301 NĐC"/>
        <s v="CÀ PHÊ MUỐI CHÚ LONG - 417 CỘNG HÒA"/>
        <s v="CÀ PHÊ MUỐI CHÚ LONG - 194 CMT8"/>
        <s v="CÀ PHÊ MUỐI CHÚ LONG - HỒ CON RÙA"/>
        <s v="CÀ PHÊ MUỐI CHÚ LONG - 71 HẬU GIANG"/>
        <s v="CÀ PHÊ MUỐI CHÚ LONG - BÌNH LONG"/>
        <s v="CÀ PHÊ MUỐI CHÚ LONG - 161 NGÔ TẤT TỐ"/>
        <s v="CÀ PHÊ MUỐI CHÚ LONG - 187 LẠC LONG QUÂN"/>
        <s v="CÀ PHÊ MUỐI CHÚ LONG - 190 HUỲNH VĂN BÁNH"/>
        <s v="CÀ PHÊ MUỐI CHÚ LONG - 33C TÂN HÒA ĐÔNG"/>
        <s v="Cà Phê Muối Chú Long - 17A Ngô Tất Tố"/>
        <s v="CÀ PHÊ MUỐI CHÚ LONG - TÂN KỲ TÂN QUÝ"/>
        <s v="CÀ PHÊ MUỐI CHÚ LONG - HÓC MÔN"/>
        <s v="CÀ PHÊ MUỐI CHÚ LONG - 585 QUANG TRUNG"/>
        <s v="Cà Phê Muối Chú Long - Võ Văn Kiệt"/>
        <s v="CÀ PHÊ MUỐI CHÚ LONG - 1414 TỈNH LỘ 8 CỦ CHI"/>
        <s v="CÀ PHÊ MUỐI CHÚ LONG - HÒA LÂN BÌNH DƯƠNG"/>
        <s v="CÀ PHÊ MUỐI CHÚ LONG - HÀ HUY GIÁP"/>
        <s v="CÀ PHÊ MUỐI CHÚ LONG - VŨNG TÀU"/>
        <s v="CÀ PHÊ MUỐI CHÚ LONG - CẦN THƠ"/>
        <s v="CÀ PHÊ MUỐI CHÚ LONG - 601 CMT8 TÂY NINH"/>
        <s v="CÀ PHÊ MUỐI CHÚ LONG - BÀ RỊA"/>
        <s v="CÀ PHÊ MUỐI CHÚ LONG - PHÚ RIỀNG ĐỎ BP"/>
        <s v="CÀ PHÊ MUỐI CHÚ LONG - 1349 CMT8"/>
        <s v="CÀ PHÊ MUỐI CHÚ LONG - LONG AN"/>
        <s v="CÀ PHÊ MUỐI CHÚ LONG - PHAN THIẾT"/>
        <s v="CÀ PHÊ MUỐI CHÚ LONG - LONG XUYÊN"/>
        <s v="CÀ PHÊ MUỐI CHÚ LONG - LONG THÀNH"/>
        <s v="CÀ PHÊ MUỐI CHÚ LONG - 472 Lê Duẫn"/>
        <s v="Cà Phê Muối Chú Long - Hoàng Diệu"/>
        <s v="CÀ PHÊ MUỐI CHÚ LONG - 371 QUANG TRUNG - QUẢNG NGÃI"/>
        <s v="CÀ PHÊ MUỐI CHÚ LONG - KIÊN GIANG"/>
        <s v="CÀ PHÊ MUỐI CHÚ LONG - TIỀN GIANG"/>
        <s v="CÀ PHÊ MUỐI CHÚ LONG - BẾN TRE"/>
        <s v="CÀ PHÊ MUỐI CHÚ LONG - CÀ MAU"/>
        <s v="CÀ PHÊ MUỐI CHÚ LONG - VĨNH LONG"/>
        <s v="CÀ PHÊ MUỐI CHÚ LONG - LÊ VĂN SỸ"/>
        <s v="CÀ PHÊ MUỐI CHÚ LONG - 101 THÍCH QUẢNG ĐỨC"/>
        <s v="CÀ PHÊ MUỐI CHÚ LONG - 244 THÍCH QUẢNG ĐỨC"/>
        <s v="CÀ PHÊ MUỐI CHÚ LONG - TRẢNG BOM"/>
        <s v="CÀ PHÊ MUỐI CHÚ LONG - ĐẶNG NGUYÊN CẨN"/>
        <s v="CÀ PHÊ MUỐI CHÚ LONG - 67 HẬU GIANG"/>
        <s v="CÀ PHÊ MUỐI CHÚ LONG - 421 CỘNG HÒA"/>
        <s v="CÀ PHÊ MUỐI CHÚ LONG - 303 NĐC"/>
        <s v="CÀ PHÊ MUỐI CHÚ LONG - 172 HUỲNH VĂN BÁNH"/>
        <s v="CÀ PHÊ MUỐI CHÚ LONG - 03 PHẠM VĂN BẠCH"/>
        <s v="CÀ PHÊ MUỐI CHÚ LONG - 177 CỘNG HÒA"/>
        <s v="CÀ PHÊ MUỐI CHÚ LONG - 680 TRƯỜNG CHINH"/>
        <s v="CÀ PHÊ MUỐI CHÚ LONG - 633 TRƯỜNG CHINH"/>
        <s v="CÀ PHÊ MUỐI CHÚ LONG - 664 CỘNG HÒA"/>
        <s v="CÀ PHÊ MUỐI CHÚ LONG - 466 CỘNG HÒA"/>
        <s v="CÀ PHÊ MUỐI CHÚ LONG - 600 CỘNG HÒA"/>
        <s v="CÀ PHÊ MUỐI CHÚ LONG - 66 NGUYỄN HUỆ"/>
        <s v="CÀ PHÊ MUỐI CHÚ LONG - 118 THÍCH QUẢNG ĐỨC - BD"/>
        <s v="CÀ PHÊ MUỐI CHÚ LONG - 606 CỘNG HÒA"/>
        <s v="Cà Phê Muối Chú Long - Phạm Văn Đồng Tây Ninh"/>
        <s v="Cà Phê Muối Chú Long - Đường Láng"/>
        <s v="Cà Phê Muối Chú Long -Nguyễn Trung Trực Phú Quốc"/>
        <s v="Cà Phê Muối Chú Long -Nguyễn Văn Cừ Phú Quốc"/>
        <s v="Cà Phê Muối Chú Long - Trà Vinh"/>
        <s v="Cà Phê Muối Chú Long - Bà Triệu"/>
        <s v="Cà Phê Muối Chú Long - Đoàn Thị Điểm"/>
        <s v="Cà Phê Muối Chú Long - Hùng Vương"/>
        <m/>
      </sharedItems>
    </cacheField>
    <cacheField name="Phí 09" numFmtId="0">
      <sharedItems containsString="0" containsBlank="1" containsNumber="1" minValue="0" maxValue="56688.5"/>
    </cacheField>
    <cacheField name="Phí 00" numFmtId="0">
      <sharedItems containsString="0" containsBlank="1" containsNumber="1" containsInteger="1" minValue="0" maxValue="0"/>
    </cacheField>
    <cacheField name="Phí 002" numFmtId="0">
      <sharedItems containsString="0" containsBlank="1" containsNumber="1" containsInteger="1" minValue="0" maxValue="0"/>
    </cacheField>
    <cacheField name=" Sau phí 09" numFmtId="0">
      <sharedItems containsString="0" containsBlank="1" containsNumber="1" minValue="0" maxValue="1007431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p" refreshedDate="45940.400909606484" createdVersion="4" refreshedVersion="4" minRefreshableVersion="3" recordCount="87" xr:uid="{00000000-000A-0000-FFFF-FFFF47000000}">
  <cacheSource type="worksheet">
    <worksheetSource ref="A3:AV90" sheet="Sheet1" r:id="rId2"/>
  </cacheSource>
  <cacheFields count="48">
    <cacheField name="STT" numFmtId="0">
      <sharedItems containsSemiMixedTypes="0" containsString="0" containsNumber="1" containsInteger="1" minValue="1" maxValue="87"/>
    </cacheField>
    <cacheField name="Thời gian GD" numFmtId="0">
      <sharedItems/>
    </cacheField>
    <cacheField name="Mã giao dịch" numFmtId="0">
      <sharedItems containsSemiMixedTypes="0" containsString="0" containsNumber="1" containsInteger="1" minValue="769931106" maxValue="770688911"/>
    </cacheField>
    <cacheField name="Chi nhánh" numFmtId="0">
      <sharedItems count="9">
        <s v="CÀ PHÊ MUỐI CHÚ LONG - HOÀNG DIỆU 496 HOÀNG DIỆU"/>
        <s v="CÀ PHÊ MUỐI CHÚ LONG -  BÌNH LONG"/>
        <s v="CÀ PHÊ MUỐI CHÚ LONG - BÀ RỊA 615 CÁCH MẠNG THÁNG 8"/>
        <s v="CÀ PHÊ MUỐI CHÚ LONG - VŨNG TÀU 102 HOÀNG HOA THÁM"/>
        <s v="CÀ PHÊ MUỐI CHÚ LONG - TỈNH LỘ 8 CỦ CHI"/>
        <s v="CÀ PHÊ MUỐI CHÚ LONG - LONG XUYÊN 422 HÀ HOÀNG HỔ"/>
        <s v="CÀ PHÊ MUỐI CHÚ LONG - KHA VẠN CÂN 1200A KHA VẠN CÂN"/>
        <s v="CÀ PHÊ MUỐI CHÚ LONG -  HUNG VƯƠNG, HUẾ"/>
        <s v="CÀ PHÊ MUỐI CHÚ LONG - LÊ VĂN SỸ 120 LÊ VĂN SỸ"/>
      </sharedItems>
    </cacheField>
    <cacheField name="Mã điểm thu" numFmtId="0">
      <sharedItems/>
    </cacheField>
    <cacheField name="Điểm thu" numFmtId="0">
      <sharedItems/>
    </cacheField>
    <cacheField name="Số hóa đơn" numFmtId="0">
      <sharedItems/>
    </cacheField>
    <cacheField name="Số hợp đồng" numFmtId="0">
      <sharedItems/>
    </cacheField>
    <cacheField name="Mã đơn hàng" numFmtId="0">
      <sharedItems/>
    </cacheField>
    <cacheField name="Mã trừ tiền/Mã chuẩn chi" numFmtId="0">
      <sharedItems/>
    </cacheField>
    <cacheField name="Mã tham chiếu" numFmtId="0">
      <sharedItems/>
    </cacheField>
    <cacheField name="Mã thiết bị" numFmtId="0">
      <sharedItems/>
    </cacheField>
    <cacheField name="Mã khuyến mại" numFmtId="0">
      <sharedItems/>
    </cacheField>
    <cacheField name="Số điện thoại" numFmtId="0">
      <sharedItems/>
    </cacheField>
    <cacheField name="Tên khách hàng" numFmtId="0">
      <sharedItems containsBlank="1"/>
    </cacheField>
    <cacheField name="Số TK/Thẻ" numFmtId="0">
      <sharedItems/>
    </cacheField>
    <cacheField name="Loại giao dịch" numFmtId="0">
      <sharedItems containsNonDate="0" containsString="0" containsBlank="1"/>
    </cacheField>
    <cacheField name="MID Bank" numFmtId="0">
      <sharedItems/>
    </cacheField>
    <cacheField name="TID Bank" numFmtId="0">
      <sharedItems/>
    </cacheField>
    <cacheField name="MCC" numFmtId="0">
      <sharedItems/>
    </cacheField>
    <cacheField name="Kênh thanh toán KTS" numFmtId="0">
      <sharedItems containsNonDate="0" containsString="0" containsBlank="1"/>
    </cacheField>
    <cacheField name="Số tiền trước KM" numFmtId="3">
      <sharedItems containsSemiMixedTypes="0" containsString="0" containsNumber="1" containsInteger="1" minValue="18000" maxValue="390000"/>
    </cacheField>
    <cacheField name="Số tiền khuyến mại" numFmtId="3">
      <sharedItems containsSemiMixedTypes="0" containsString="0" containsNumber="1" containsInteger="1" minValue="0" maxValue="0"/>
    </cacheField>
    <cacheField name="Số tiền sau KM" numFmtId="3">
      <sharedItems containsSemiMixedTypes="0" containsString="0" containsNumber="1" containsInteger="1" minValue="18000" maxValue="390000"/>
    </cacheField>
    <cacheField name="Số tiền hạch toán thu hộ" numFmtId="3">
      <sharedItems containsSemiMixedTypes="0" containsString="0" containsNumber="1" containsInteger="1" minValue="18000" maxValue="390000"/>
    </cacheField>
    <cacheField name="Ngày hạch toán thu hộ" numFmtId="0">
      <sharedItems/>
    </cacheField>
    <cacheField name="Số tiền phí thu hộ" numFmtId="3">
      <sharedItems containsSemiMixedTypes="0" containsString="0" containsNumber="1" containsInteger="1" minValue="158" maxValue="3432"/>
    </cacheField>
    <cacheField name="Số tiền sau khi trừ phí" numFmtId="3">
      <sharedItems containsSemiMixedTypes="0" containsString="0" containsNumber="1" containsInteger="1" minValue="17842" maxValue="386568"/>
    </cacheField>
    <cacheField name="Ngày hạch toán phí thu hộ" numFmtId="0">
      <sharedItems/>
    </cacheField>
    <cacheField name="Chi tiết sản phẩm" numFmtId="0">
      <sharedItems/>
    </cacheField>
    <cacheField name="Thông tin đặt hàng" numFmtId="0">
      <sharedItems/>
    </cacheField>
    <cacheField name="Ngân hàng" numFmtId="0">
      <sharedItems/>
    </cacheField>
    <cacheField name="Loại thẻ/Tài khoản" numFmtId="0">
      <sharedItems/>
    </cacheField>
    <cacheField name="Loại phát hành" numFmtId="0">
      <sharedItems containsNonDate="0" containsString="0" containsBlank="1"/>
    </cacheField>
    <cacheField name="Nguồn tiền" numFmtId="0">
      <sharedItems/>
    </cacheField>
    <cacheField name="Dịch vụ" numFmtId="0">
      <sharedItems/>
    </cacheField>
    <cacheField name="Kênh thanh toán" numFmtId="0">
      <sharedItems/>
    </cacheField>
    <cacheField name="YC trả góp" numFmtId="0">
      <sharedItems/>
    </cacheField>
    <cacheField name="Trạng thái trả góp" numFmtId="0">
      <sharedItems/>
    </cacheField>
    <cacheField name="Kỳ hạn" numFmtId="0">
      <sharedItems/>
    </cacheField>
    <cacheField name="Số tiền phí trả góp" numFmtId="3">
      <sharedItems containsNonDate="0" containsString="0" containsBlank="1"/>
    </cacheField>
    <cacheField name="Ngày hạch toán phí trả góp" numFmtId="0">
      <sharedItems/>
    </cacheField>
    <cacheField name="Trạng thái" numFmtId="0">
      <sharedItems/>
    </cacheField>
    <cacheField name="Thời gian đối soát" numFmtId="0">
      <sharedItems/>
    </cacheField>
    <cacheField name="Ghi chú" numFmtId="0">
      <sharedItems/>
    </cacheField>
    <cacheField name="Thông tin bổ sung" numFmtId="0">
      <sharedItems/>
    </cacheField>
    <cacheField name="Mã lỗi bank" numFmtId="0">
      <sharedItems/>
    </cacheField>
    <cacheField name="Tài khoản thụ hưởng/ số Ví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7">
  <r>
    <x v="0"/>
    <n v="40000"/>
    <n v="220"/>
    <n v="39780"/>
  </r>
  <r>
    <x v="0"/>
    <n v="70000"/>
    <n v="385"/>
    <n v="69615"/>
  </r>
  <r>
    <x v="0"/>
    <n v="60000"/>
    <n v="330"/>
    <n v="59670"/>
  </r>
  <r>
    <x v="0"/>
    <n v="18000"/>
    <n v="99"/>
    <n v="17901"/>
  </r>
  <r>
    <x v="0"/>
    <n v="18000"/>
    <n v="99"/>
    <n v="17901"/>
  </r>
  <r>
    <x v="0"/>
    <n v="25000"/>
    <n v="138"/>
    <n v="24862"/>
  </r>
  <r>
    <x v="1"/>
    <n v="40000"/>
    <n v="220"/>
    <n v="39780"/>
  </r>
  <r>
    <x v="0"/>
    <n v="45000"/>
    <n v="248"/>
    <n v="44752"/>
  </r>
  <r>
    <x v="1"/>
    <n v="20000"/>
    <n v="110"/>
    <n v="19890"/>
  </r>
  <r>
    <x v="0"/>
    <n v="50000"/>
    <n v="275"/>
    <n v="49725"/>
  </r>
  <r>
    <x v="1"/>
    <n v="45000"/>
    <n v="248"/>
    <n v="44752"/>
  </r>
  <r>
    <x v="0"/>
    <n v="20000"/>
    <n v="110"/>
    <n v="19890"/>
  </r>
  <r>
    <x v="0"/>
    <n v="30000"/>
    <n v="165"/>
    <n v="29835"/>
  </r>
  <r>
    <x v="1"/>
    <n v="40000"/>
    <n v="220"/>
    <n v="39780"/>
  </r>
  <r>
    <x v="0"/>
    <n v="20000"/>
    <n v="110"/>
    <n v="19890"/>
  </r>
  <r>
    <x v="0"/>
    <n v="25000"/>
    <n v="138"/>
    <n v="24862"/>
  </r>
  <r>
    <x v="2"/>
    <n v="20000"/>
    <n v="110"/>
    <n v="19890"/>
  </r>
  <r>
    <x v="1"/>
    <n v="20000"/>
    <n v="110"/>
    <n v="19890"/>
  </r>
  <r>
    <x v="0"/>
    <n v="18000"/>
    <n v="99"/>
    <n v="17901"/>
  </r>
  <r>
    <x v="0"/>
    <n v="50000"/>
    <n v="275"/>
    <n v="49725"/>
  </r>
  <r>
    <x v="3"/>
    <n v="20000"/>
    <n v="110"/>
    <n v="19890"/>
  </r>
  <r>
    <x v="4"/>
    <n v="25000"/>
    <n v="138"/>
    <n v="24862"/>
  </r>
  <r>
    <x v="1"/>
    <n v="40000"/>
    <n v="220"/>
    <n v="39780"/>
  </r>
  <r>
    <x v="5"/>
    <n v="15000"/>
    <n v="83"/>
    <n v="14917"/>
  </r>
  <r>
    <x v="1"/>
    <n v="30000"/>
    <n v="165"/>
    <n v="29835"/>
  </r>
  <r>
    <x v="0"/>
    <n v="36000"/>
    <n v="198"/>
    <n v="35802"/>
  </r>
  <r>
    <x v="0"/>
    <n v="25000"/>
    <n v="138"/>
    <n v="24862"/>
  </r>
  <r>
    <x v="0"/>
    <n v="18000"/>
    <n v="99"/>
    <n v="17901"/>
  </r>
  <r>
    <x v="0"/>
    <n v="25000"/>
    <n v="138"/>
    <n v="24862"/>
  </r>
  <r>
    <x v="1"/>
    <n v="45000"/>
    <n v="248"/>
    <n v="44752"/>
  </r>
  <r>
    <x v="0"/>
    <n v="85000"/>
    <n v="468"/>
    <n v="84532"/>
  </r>
  <r>
    <x v="4"/>
    <n v="18000"/>
    <n v="99"/>
    <n v="17901"/>
  </r>
  <r>
    <x v="5"/>
    <n v="18000"/>
    <n v="99"/>
    <n v="17901"/>
  </r>
  <r>
    <x v="6"/>
    <n v="25000"/>
    <n v="138"/>
    <n v="24862"/>
  </r>
  <r>
    <x v="2"/>
    <n v="85000"/>
    <n v="468"/>
    <n v="84532"/>
  </r>
  <r>
    <x v="0"/>
    <n v="25000"/>
    <n v="138"/>
    <n v="24862"/>
  </r>
  <r>
    <x v="0"/>
    <n v="75000"/>
    <n v="413"/>
    <n v="74587"/>
  </r>
  <r>
    <x v="0"/>
    <n v="25000"/>
    <n v="138"/>
    <n v="24862"/>
  </r>
  <r>
    <x v="0"/>
    <n v="45000"/>
    <n v="248"/>
    <n v="44752"/>
  </r>
  <r>
    <x v="0"/>
    <n v="50000"/>
    <n v="275"/>
    <n v="49725"/>
  </r>
  <r>
    <x v="0"/>
    <n v="36000"/>
    <n v="198"/>
    <n v="35802"/>
  </r>
  <r>
    <x v="0"/>
    <n v="18000"/>
    <n v="99"/>
    <n v="17901"/>
  </r>
  <r>
    <x v="2"/>
    <n v="20000"/>
    <n v="110"/>
    <n v="19890"/>
  </r>
  <r>
    <x v="7"/>
    <n v="18000"/>
    <n v="99"/>
    <n v="17901"/>
  </r>
  <r>
    <x v="0"/>
    <n v="60000"/>
    <n v="330"/>
    <n v="59670"/>
  </r>
  <r>
    <x v="0"/>
    <n v="50000"/>
    <n v="275"/>
    <n v="49725"/>
  </r>
  <r>
    <x v="2"/>
    <n v="20000"/>
    <n v="110"/>
    <n v="19890"/>
  </r>
  <r>
    <x v="0"/>
    <n v="25000"/>
    <n v="138"/>
    <n v="24862"/>
  </r>
  <r>
    <x v="0"/>
    <n v="25000"/>
    <n v="138"/>
    <n v="24862"/>
  </r>
  <r>
    <x v="1"/>
    <n v="25000"/>
    <n v="138"/>
    <n v="24862"/>
  </r>
  <r>
    <x v="0"/>
    <n v="85000"/>
    <n v="468"/>
    <n v="84532"/>
  </r>
  <r>
    <x v="1"/>
    <n v="25000"/>
    <n v="138"/>
    <n v="24862"/>
  </r>
  <r>
    <x v="0"/>
    <n v="25000"/>
    <n v="138"/>
    <n v="24862"/>
  </r>
  <r>
    <x v="0"/>
    <n v="25000"/>
    <n v="138"/>
    <n v="24862"/>
  </r>
  <r>
    <x v="1"/>
    <n v="65000"/>
    <n v="358"/>
    <n v="64642"/>
  </r>
  <r>
    <x v="0"/>
    <n v="54000"/>
    <n v="297"/>
    <n v="53703"/>
  </r>
  <r>
    <x v="1"/>
    <n v="45000"/>
    <n v="248"/>
    <n v="44752"/>
  </r>
  <r>
    <x v="1"/>
    <n v="78000"/>
    <n v="429"/>
    <n v="77571"/>
  </r>
  <r>
    <x v="0"/>
    <n v="25000"/>
    <n v="138"/>
    <n v="24862"/>
  </r>
  <r>
    <x v="0"/>
    <n v="40000"/>
    <n v="220"/>
    <n v="39780"/>
  </r>
  <r>
    <x v="0"/>
    <n v="18000"/>
    <n v="99"/>
    <n v="17901"/>
  </r>
  <r>
    <x v="2"/>
    <n v="50000"/>
    <n v="275"/>
    <n v="49725"/>
  </r>
  <r>
    <x v="0"/>
    <n v="60000"/>
    <n v="330"/>
    <n v="59670"/>
  </r>
  <r>
    <x v="5"/>
    <n v="75000"/>
    <n v="413"/>
    <n v="74587"/>
  </r>
  <r>
    <x v="0"/>
    <n v="96000"/>
    <n v="528"/>
    <n v="95472"/>
  </r>
  <r>
    <x v="1"/>
    <n v="23000"/>
    <n v="127"/>
    <n v="22873"/>
  </r>
  <r>
    <x v="8"/>
    <n v="25000"/>
    <n v="138"/>
    <n v="24862"/>
  </r>
  <r>
    <x v="5"/>
    <n v="38000"/>
    <n v="209"/>
    <n v="37791"/>
  </r>
  <r>
    <x v="0"/>
    <n v="36000"/>
    <n v="198"/>
    <n v="35802"/>
  </r>
  <r>
    <x v="5"/>
    <n v="40000"/>
    <n v="220"/>
    <n v="39780"/>
  </r>
  <r>
    <x v="0"/>
    <n v="25000"/>
    <n v="138"/>
    <n v="24862"/>
  </r>
  <r>
    <x v="1"/>
    <n v="25000"/>
    <n v="138"/>
    <n v="24862"/>
  </r>
  <r>
    <x v="1"/>
    <n v="25000"/>
    <n v="138"/>
    <n v="24862"/>
  </r>
  <r>
    <x v="0"/>
    <n v="25000"/>
    <n v="138"/>
    <n v="24862"/>
  </r>
  <r>
    <x v="0"/>
    <n v="25000"/>
    <n v="138"/>
    <n v="24862"/>
  </r>
  <r>
    <x v="0"/>
    <n v="40000"/>
    <n v="220"/>
    <n v="39780"/>
  </r>
  <r>
    <x v="8"/>
    <n v="25000"/>
    <n v="138"/>
    <n v="24862"/>
  </r>
  <r>
    <x v="1"/>
    <n v="100000"/>
    <n v="550"/>
    <n v="99450"/>
  </r>
  <r>
    <x v="0"/>
    <n v="18000"/>
    <n v="99"/>
    <n v="17901"/>
  </r>
  <r>
    <x v="5"/>
    <n v="25000"/>
    <n v="138"/>
    <n v="24862"/>
  </r>
  <r>
    <x v="9"/>
    <n v="25000"/>
    <n v="138"/>
    <n v="24862"/>
  </r>
  <r>
    <x v="0"/>
    <n v="20000"/>
    <n v="110"/>
    <n v="19890"/>
  </r>
  <r>
    <x v="0"/>
    <n v="70000"/>
    <n v="385"/>
    <n v="69615"/>
  </r>
  <r>
    <x v="0"/>
    <n v="20000"/>
    <n v="110"/>
    <n v="19890"/>
  </r>
  <r>
    <x v="1"/>
    <n v="20000"/>
    <n v="110"/>
    <n v="19890"/>
  </r>
  <r>
    <x v="2"/>
    <n v="36000"/>
    <n v="198"/>
    <n v="35802"/>
  </r>
  <r>
    <x v="1"/>
    <n v="180000"/>
    <n v="1980"/>
    <n v="178020"/>
  </r>
  <r>
    <x v="0"/>
    <n v="18000"/>
    <n v="99"/>
    <n v="17901"/>
  </r>
  <r>
    <x v="10"/>
    <n v="25000"/>
    <n v="138"/>
    <n v="24862"/>
  </r>
  <r>
    <x v="1"/>
    <n v="60000"/>
    <n v="330"/>
    <n v="59670"/>
  </r>
  <r>
    <x v="0"/>
    <n v="20000"/>
    <n v="110"/>
    <n v="19890"/>
  </r>
  <r>
    <x v="1"/>
    <n v="60000"/>
    <n v="330"/>
    <n v="59670"/>
  </r>
  <r>
    <x v="1"/>
    <n v="20000"/>
    <n v="110"/>
    <n v="19890"/>
  </r>
  <r>
    <x v="0"/>
    <n v="45000"/>
    <n v="248"/>
    <n v="44752"/>
  </r>
  <r>
    <x v="2"/>
    <n v="36000"/>
    <n v="198"/>
    <n v="35802"/>
  </r>
  <r>
    <x v="2"/>
    <n v="18000"/>
    <n v="99"/>
    <n v="17901"/>
  </r>
  <r>
    <x v="6"/>
    <n v="45000"/>
    <n v="248"/>
    <n v="44752"/>
  </r>
  <r>
    <x v="1"/>
    <n v="25000"/>
    <n v="138"/>
    <n v="24862"/>
  </r>
  <r>
    <x v="9"/>
    <n v="25000"/>
    <n v="138"/>
    <n v="24862"/>
  </r>
  <r>
    <x v="0"/>
    <n v="25000"/>
    <n v="138"/>
    <n v="24862"/>
  </r>
  <r>
    <x v="11"/>
    <n v="60000"/>
    <n v="330"/>
    <n v="59670"/>
  </r>
  <r>
    <x v="1"/>
    <n v="25000"/>
    <n v="138"/>
    <n v="24862"/>
  </r>
  <r>
    <x v="2"/>
    <n v="18000"/>
    <n v="99"/>
    <n v="17901"/>
  </r>
  <r>
    <x v="2"/>
    <n v="25000"/>
    <n v="138"/>
    <n v="24862"/>
  </r>
  <r>
    <x v="1"/>
    <n v="25000"/>
    <n v="138"/>
    <n v="24862"/>
  </r>
  <r>
    <x v="0"/>
    <n v="20000"/>
    <n v="110"/>
    <n v="19890"/>
  </r>
  <r>
    <x v="1"/>
    <n v="100000"/>
    <n v="550"/>
    <n v="99450"/>
  </r>
  <r>
    <x v="0"/>
    <n v="60000"/>
    <n v="330"/>
    <n v="59670"/>
  </r>
  <r>
    <x v="0"/>
    <n v="45000"/>
    <n v="248"/>
    <n v="44752"/>
  </r>
  <r>
    <x v="1"/>
    <n v="20000"/>
    <n v="110"/>
    <n v="19890"/>
  </r>
  <r>
    <x v="0"/>
    <n v="20000"/>
    <n v="110"/>
    <n v="19890"/>
  </r>
  <r>
    <x v="1"/>
    <n v="36000"/>
    <n v="198"/>
    <n v="35802"/>
  </r>
  <r>
    <x v="0"/>
    <n v="135000"/>
    <n v="743"/>
    <n v="134257"/>
  </r>
  <r>
    <x v="1"/>
    <n v="25000"/>
    <n v="138"/>
    <n v="24862"/>
  </r>
  <r>
    <x v="2"/>
    <n v="50000"/>
    <n v="275"/>
    <n v="49725"/>
  </r>
  <r>
    <x v="0"/>
    <n v="20000"/>
    <n v="110"/>
    <n v="19890"/>
  </r>
  <r>
    <x v="10"/>
    <n v="56000"/>
    <n v="308"/>
    <n v="55692"/>
  </r>
  <r>
    <x v="0"/>
    <n v="25000"/>
    <n v="138"/>
    <n v="24862"/>
  </r>
  <r>
    <x v="1"/>
    <n v="23000"/>
    <n v="127"/>
    <n v="22873"/>
  </r>
  <r>
    <x v="7"/>
    <n v="43000"/>
    <n v="237"/>
    <n v="42763"/>
  </r>
  <r>
    <x v="0"/>
    <n v="25000"/>
    <n v="138"/>
    <n v="24862"/>
  </r>
  <r>
    <x v="0"/>
    <n v="20000"/>
    <n v="110"/>
    <n v="19890"/>
  </r>
  <r>
    <x v="11"/>
    <n v="43000"/>
    <n v="237"/>
    <n v="42763"/>
  </r>
  <r>
    <x v="1"/>
    <n v="36000"/>
    <n v="198"/>
    <n v="35802"/>
  </r>
  <r>
    <x v="10"/>
    <n v="18000"/>
    <n v="99"/>
    <n v="17901"/>
  </r>
  <r>
    <x v="0"/>
    <n v="30000"/>
    <n v="165"/>
    <n v="29835"/>
  </r>
  <r>
    <x v="12"/>
    <n v="25000"/>
    <n v="138"/>
    <n v="24862"/>
  </r>
  <r>
    <x v="4"/>
    <n v="25000"/>
    <n v="138"/>
    <n v="24862"/>
  </r>
  <r>
    <x v="1"/>
    <n v="25000"/>
    <n v="138"/>
    <n v="24862"/>
  </r>
  <r>
    <x v="0"/>
    <n v="20000"/>
    <n v="110"/>
    <n v="19890"/>
  </r>
  <r>
    <x v="0"/>
    <n v="90000"/>
    <n v="495"/>
    <n v="89505"/>
  </r>
  <r>
    <x v="1"/>
    <n v="25000"/>
    <n v="138"/>
    <n v="24862"/>
  </r>
  <r>
    <x v="1"/>
    <n v="25000"/>
    <n v="138"/>
    <n v="24862"/>
  </r>
  <r>
    <x v="0"/>
    <n v="38000"/>
    <n v="209"/>
    <n v="37791"/>
  </r>
  <r>
    <x v="11"/>
    <n v="25000"/>
    <n v="138"/>
    <n v="24862"/>
  </r>
  <r>
    <x v="0"/>
    <n v="25000"/>
    <n v="138"/>
    <n v="24862"/>
  </r>
  <r>
    <x v="0"/>
    <n v="75000"/>
    <n v="413"/>
    <n v="74587"/>
  </r>
  <r>
    <x v="11"/>
    <n v="100000"/>
    <n v="550"/>
    <n v="99450"/>
  </r>
  <r>
    <x v="0"/>
    <n v="25000"/>
    <n v="138"/>
    <n v="24862"/>
  </r>
  <r>
    <x v="0"/>
    <n v="36000"/>
    <n v="198"/>
    <n v="35802"/>
  </r>
  <r>
    <x v="1"/>
    <n v="18000"/>
    <n v="99"/>
    <n v="17901"/>
  </r>
  <r>
    <x v="1"/>
    <n v="25000"/>
    <n v="138"/>
    <n v="24862"/>
  </r>
  <r>
    <x v="1"/>
    <n v="18000"/>
    <n v="99"/>
    <n v="17901"/>
  </r>
  <r>
    <x v="2"/>
    <n v="25000"/>
    <n v="138"/>
    <n v="24862"/>
  </r>
  <r>
    <x v="9"/>
    <n v="20000"/>
    <n v="110"/>
    <n v="19890"/>
  </r>
  <r>
    <x v="6"/>
    <n v="25000"/>
    <n v="138"/>
    <n v="24862"/>
  </r>
  <r>
    <x v="13"/>
    <n v="25000"/>
    <n v="138"/>
    <n v="24862"/>
  </r>
  <r>
    <x v="6"/>
    <n v="18000"/>
    <n v="99"/>
    <n v="17901"/>
  </r>
  <r>
    <x v="1"/>
    <n v="36000"/>
    <n v="198"/>
    <n v="35802"/>
  </r>
  <r>
    <x v="9"/>
    <n v="15000"/>
    <n v="83"/>
    <n v="14917"/>
  </r>
  <r>
    <x v="1"/>
    <n v="30000"/>
    <n v="165"/>
    <n v="29835"/>
  </r>
  <r>
    <x v="0"/>
    <n v="50000"/>
    <n v="275"/>
    <n v="49725"/>
  </r>
  <r>
    <x v="5"/>
    <n v="50000"/>
    <n v="275"/>
    <n v="49725"/>
  </r>
  <r>
    <x v="1"/>
    <n v="25000"/>
    <n v="138"/>
    <n v="24862"/>
  </r>
  <r>
    <x v="1"/>
    <n v="36000"/>
    <n v="198"/>
    <n v="35802"/>
  </r>
  <r>
    <x v="2"/>
    <n v="43000"/>
    <n v="237"/>
    <n v="42763"/>
  </r>
  <r>
    <x v="0"/>
    <n v="54000"/>
    <n v="297"/>
    <n v="53703"/>
  </r>
  <r>
    <x v="0"/>
    <n v="25000"/>
    <n v="138"/>
    <n v="24862"/>
  </r>
  <r>
    <x v="1"/>
    <n v="100000"/>
    <n v="550"/>
    <n v="99450"/>
  </r>
  <r>
    <x v="10"/>
    <n v="17000"/>
    <n v="94"/>
    <n v="16906"/>
  </r>
  <r>
    <x v="2"/>
    <n v="20000"/>
    <n v="110"/>
    <n v="19890"/>
  </r>
  <r>
    <x v="5"/>
    <n v="25000"/>
    <n v="138"/>
    <n v="24862"/>
  </r>
  <r>
    <x v="14"/>
    <n v="42000"/>
    <n v="231"/>
    <n v="41769"/>
  </r>
  <r>
    <x v="0"/>
    <n v="36000"/>
    <n v="198"/>
    <n v="35802"/>
  </r>
  <r>
    <x v="10"/>
    <n v="50000"/>
    <n v="275"/>
    <n v="49725"/>
  </r>
  <r>
    <x v="1"/>
    <n v="83000"/>
    <n v="457"/>
    <n v="82543"/>
  </r>
  <r>
    <x v="0"/>
    <n v="18000"/>
    <n v="99"/>
    <n v="17901"/>
  </r>
  <r>
    <x v="10"/>
    <n v="100000"/>
    <n v="550"/>
    <n v="99450"/>
  </r>
  <r>
    <x v="1"/>
    <n v="36000"/>
    <n v="198"/>
    <n v="35802"/>
  </r>
  <r>
    <x v="0"/>
    <n v="25000"/>
    <n v="138"/>
    <n v="24862"/>
  </r>
  <r>
    <x v="1"/>
    <n v="25000"/>
    <n v="138"/>
    <n v="24862"/>
  </r>
  <r>
    <x v="0"/>
    <n v="20000"/>
    <n v="110"/>
    <n v="19890"/>
  </r>
  <r>
    <x v="0"/>
    <n v="18000"/>
    <n v="99"/>
    <n v="17901"/>
  </r>
  <r>
    <x v="10"/>
    <n v="25000"/>
    <n v="138"/>
    <n v="24862"/>
  </r>
  <r>
    <x v="1"/>
    <n v="68000"/>
    <n v="374"/>
    <n v="67626"/>
  </r>
  <r>
    <x v="5"/>
    <n v="5000"/>
    <n v="28"/>
    <n v="4972"/>
  </r>
  <r>
    <x v="0"/>
    <n v="25000"/>
    <n v="138"/>
    <n v="24862"/>
  </r>
  <r>
    <x v="0"/>
    <n v="70000"/>
    <n v="385"/>
    <n v="69615"/>
  </r>
  <r>
    <x v="1"/>
    <n v="25000"/>
    <n v="138"/>
    <n v="24862"/>
  </r>
  <r>
    <x v="1"/>
    <n v="25000"/>
    <n v="138"/>
    <n v="24862"/>
  </r>
  <r>
    <x v="1"/>
    <n v="50000"/>
    <n v="275"/>
    <n v="49725"/>
  </r>
  <r>
    <x v="0"/>
    <n v="25000"/>
    <n v="138"/>
    <n v="24862"/>
  </r>
  <r>
    <x v="10"/>
    <n v="25000"/>
    <n v="138"/>
    <n v="24862"/>
  </r>
  <r>
    <x v="0"/>
    <n v="18000"/>
    <n v="99"/>
    <n v="17901"/>
  </r>
  <r>
    <x v="0"/>
    <n v="17000"/>
    <n v="94"/>
    <n v="16906"/>
  </r>
  <r>
    <x v="1"/>
    <n v="36000"/>
    <n v="198"/>
    <n v="35802"/>
  </r>
  <r>
    <x v="0"/>
    <n v="25000"/>
    <n v="138"/>
    <n v="24862"/>
  </r>
  <r>
    <x v="0"/>
    <n v="25000"/>
    <n v="138"/>
    <n v="24862"/>
  </r>
  <r>
    <x v="5"/>
    <n v="50000"/>
    <n v="275"/>
    <n v="49725"/>
  </r>
  <r>
    <x v="0"/>
    <n v="25000"/>
    <n v="138"/>
    <n v="24862"/>
  </r>
  <r>
    <x v="11"/>
    <n v="20000"/>
    <n v="110"/>
    <n v="19890"/>
  </r>
  <r>
    <x v="11"/>
    <n v="18000"/>
    <n v="99"/>
    <n v="17901"/>
  </r>
  <r>
    <x v="1"/>
    <n v="100000"/>
    <n v="550"/>
    <n v="99450"/>
  </r>
  <r>
    <x v="0"/>
    <n v="60000"/>
    <n v="330"/>
    <n v="59670"/>
  </r>
  <r>
    <x v="1"/>
    <n v="50000"/>
    <n v="275"/>
    <n v="49725"/>
  </r>
  <r>
    <x v="0"/>
    <n v="7000"/>
    <n v="39"/>
    <n v="6961"/>
  </r>
  <r>
    <x v="1"/>
    <n v="43000"/>
    <n v="237"/>
    <n v="42763"/>
  </r>
  <r>
    <x v="0"/>
    <n v="18000"/>
    <n v="99"/>
    <n v="17901"/>
  </r>
  <r>
    <x v="0"/>
    <n v="50000"/>
    <n v="275"/>
    <n v="49725"/>
  </r>
  <r>
    <x v="0"/>
    <n v="25000"/>
    <n v="138"/>
    <n v="24862"/>
  </r>
  <r>
    <x v="1"/>
    <n v="18000"/>
    <n v="99"/>
    <n v="17901"/>
  </r>
  <r>
    <x v="0"/>
    <n v="50000"/>
    <n v="275"/>
    <n v="49725"/>
  </r>
  <r>
    <x v="0"/>
    <n v="36000"/>
    <n v="198"/>
    <n v="35802"/>
  </r>
  <r>
    <x v="1"/>
    <n v="25000"/>
    <n v="138"/>
    <n v="24862"/>
  </r>
  <r>
    <x v="0"/>
    <n v="60000"/>
    <n v="330"/>
    <n v="59670"/>
  </r>
  <r>
    <x v="1"/>
    <n v="36000"/>
    <n v="198"/>
    <n v="35802"/>
  </r>
  <r>
    <x v="1"/>
    <n v="36000"/>
    <n v="198"/>
    <n v="35802"/>
  </r>
  <r>
    <x v="0"/>
    <n v="25000"/>
    <n v="138"/>
    <n v="24862"/>
  </r>
  <r>
    <x v="1"/>
    <n v="20000"/>
    <n v="110"/>
    <n v="19890"/>
  </r>
  <r>
    <x v="1"/>
    <n v="25000"/>
    <n v="138"/>
    <n v="24862"/>
  </r>
  <r>
    <x v="11"/>
    <n v="18000"/>
    <n v="99"/>
    <n v="17901"/>
  </r>
  <r>
    <x v="1"/>
    <n v="72000"/>
    <n v="396"/>
    <n v="71604"/>
  </r>
  <r>
    <x v="0"/>
    <n v="63000"/>
    <n v="347"/>
    <n v="62653"/>
  </r>
  <r>
    <x v="1"/>
    <n v="70000"/>
    <n v="385"/>
    <n v="69615"/>
  </r>
  <r>
    <x v="13"/>
    <n v="18000"/>
    <n v="99"/>
    <n v="17901"/>
  </r>
  <r>
    <x v="1"/>
    <n v="50000"/>
    <n v="275"/>
    <n v="49725"/>
  </r>
  <r>
    <x v="0"/>
    <n v="25000"/>
    <n v="138"/>
    <n v="24862"/>
  </r>
  <r>
    <x v="0"/>
    <n v="25000"/>
    <n v="138"/>
    <n v="24862"/>
  </r>
  <r>
    <x v="0"/>
    <n v="25000"/>
    <n v="138"/>
    <n v="24862"/>
  </r>
  <r>
    <x v="5"/>
    <n v="25000"/>
    <n v="138"/>
    <n v="24862"/>
  </r>
  <r>
    <x v="0"/>
    <n v="25000"/>
    <n v="138"/>
    <n v="24862"/>
  </r>
  <r>
    <x v="0"/>
    <n v="25000"/>
    <n v="138"/>
    <n v="24862"/>
  </r>
  <r>
    <x v="0"/>
    <n v="50000"/>
    <n v="275"/>
    <n v="49725"/>
  </r>
  <r>
    <x v="1"/>
    <n v="25000"/>
    <n v="138"/>
    <n v="24862"/>
  </r>
  <r>
    <x v="1"/>
    <n v="20000"/>
    <n v="110"/>
    <n v="19890"/>
  </r>
  <r>
    <x v="11"/>
    <n v="18000"/>
    <n v="99"/>
    <n v="17901"/>
  </r>
  <r>
    <x v="2"/>
    <n v="17000"/>
    <n v="94"/>
    <n v="16906"/>
  </r>
  <r>
    <x v="10"/>
    <n v="25000"/>
    <n v="138"/>
    <n v="24862"/>
  </r>
  <r>
    <x v="0"/>
    <n v="20000"/>
    <n v="110"/>
    <n v="19890"/>
  </r>
  <r>
    <x v="0"/>
    <n v="36000"/>
    <n v="198"/>
    <n v="35802"/>
  </r>
  <r>
    <x v="0"/>
    <n v="43000"/>
    <n v="237"/>
    <n v="42763"/>
  </r>
  <r>
    <x v="1"/>
    <n v="100000"/>
    <n v="550"/>
    <n v="99450"/>
  </r>
  <r>
    <x v="0"/>
    <n v="20000"/>
    <n v="110"/>
    <n v="19890"/>
  </r>
  <r>
    <x v="15"/>
    <n v="1710000"/>
    <n v="9405"/>
    <n v="1700595"/>
  </r>
  <r>
    <x v="0"/>
    <n v="25000"/>
    <n v="138"/>
    <n v="24862"/>
  </r>
  <r>
    <x v="8"/>
    <n v="25000"/>
    <n v="138"/>
    <n v="24862"/>
  </r>
  <r>
    <x v="1"/>
    <n v="25000"/>
    <n v="138"/>
    <n v="24862"/>
  </r>
  <r>
    <x v="0"/>
    <n v="18000"/>
    <n v="99"/>
    <n v="17901"/>
  </r>
  <r>
    <x v="5"/>
    <n v="50000"/>
    <n v="275"/>
    <n v="49725"/>
  </r>
  <r>
    <x v="0"/>
    <n v="50000"/>
    <n v="275"/>
    <n v="49725"/>
  </r>
  <r>
    <x v="0"/>
    <n v="18000"/>
    <n v="99"/>
    <n v="17901"/>
  </r>
  <r>
    <x v="1"/>
    <n v="25000"/>
    <n v="138"/>
    <n v="24862"/>
  </r>
  <r>
    <x v="10"/>
    <n v="108000"/>
    <n v="594"/>
    <n v="107406"/>
  </r>
  <r>
    <x v="1"/>
    <n v="30000"/>
    <n v="165"/>
    <n v="29835"/>
  </r>
  <r>
    <x v="4"/>
    <n v="50000"/>
    <n v="275"/>
    <n v="49725"/>
  </r>
  <r>
    <x v="16"/>
    <n v="45000"/>
    <n v="248"/>
    <n v="44752"/>
  </r>
  <r>
    <x v="1"/>
    <n v="50000"/>
    <n v="275"/>
    <n v="49725"/>
  </r>
  <r>
    <x v="0"/>
    <n v="50000"/>
    <n v="275"/>
    <n v="49725"/>
  </r>
  <r>
    <x v="0"/>
    <n v="47000"/>
    <n v="259"/>
    <n v="46741"/>
  </r>
  <r>
    <x v="10"/>
    <n v="50000"/>
    <n v="275"/>
    <n v="49725"/>
  </r>
  <r>
    <x v="1"/>
    <n v="100000"/>
    <n v="550"/>
    <n v="99450"/>
  </r>
  <r>
    <x v="17"/>
    <n v="30000"/>
    <n v="165"/>
    <n v="29835"/>
  </r>
  <r>
    <x v="1"/>
    <n v="20000"/>
    <n v="110"/>
    <n v="19890"/>
  </r>
  <r>
    <x v="1"/>
    <n v="30000"/>
    <n v="165"/>
    <n v="29835"/>
  </r>
  <r>
    <x v="0"/>
    <n v="25000"/>
    <n v="138"/>
    <n v="24862"/>
  </r>
  <r>
    <x v="1"/>
    <n v="50000"/>
    <n v="275"/>
    <n v="49725"/>
  </r>
  <r>
    <x v="0"/>
    <n v="30000"/>
    <n v="165"/>
    <n v="29835"/>
  </r>
  <r>
    <x v="1"/>
    <n v="18000"/>
    <n v="99"/>
    <n v="17901"/>
  </r>
  <r>
    <x v="16"/>
    <n v="50000"/>
    <n v="275"/>
    <n v="49725"/>
  </r>
  <r>
    <x v="0"/>
    <n v="78000"/>
    <n v="429"/>
    <n v="77571"/>
  </r>
  <r>
    <x v="3"/>
    <n v="25000"/>
    <n v="138"/>
    <n v="24862"/>
  </r>
  <r>
    <x v="1"/>
    <n v="20000"/>
    <n v="110"/>
    <n v="19890"/>
  </r>
  <r>
    <x v="1"/>
    <n v="125000"/>
    <n v="688"/>
    <n v="124312"/>
  </r>
  <r>
    <x v="3"/>
    <n v="18000"/>
    <n v="99"/>
    <n v="17901"/>
  </r>
  <r>
    <x v="0"/>
    <n v="50000"/>
    <n v="275"/>
    <n v="49725"/>
  </r>
  <r>
    <x v="0"/>
    <n v="20000"/>
    <n v="110"/>
    <n v="19890"/>
  </r>
  <r>
    <x v="1"/>
    <n v="50000"/>
    <n v="275"/>
    <n v="49725"/>
  </r>
  <r>
    <x v="2"/>
    <n v="45000"/>
    <n v="248"/>
    <n v="44752"/>
  </r>
  <r>
    <x v="0"/>
    <n v="25000"/>
    <n v="138"/>
    <n v="24862"/>
  </r>
  <r>
    <x v="0"/>
    <n v="18000"/>
    <n v="99"/>
    <n v="17901"/>
  </r>
  <r>
    <x v="0"/>
    <n v="25000"/>
    <n v="138"/>
    <n v="24862"/>
  </r>
  <r>
    <x v="1"/>
    <n v="50000"/>
    <n v="275"/>
    <n v="49725"/>
  </r>
  <r>
    <x v="0"/>
    <n v="25000"/>
    <n v="138"/>
    <n v="24862"/>
  </r>
  <r>
    <x v="1"/>
    <n v="75000"/>
    <n v="413"/>
    <n v="74587"/>
  </r>
  <r>
    <x v="0"/>
    <n v="60000"/>
    <n v="330"/>
    <n v="59670"/>
  </r>
  <r>
    <x v="0"/>
    <n v="30000"/>
    <n v="165"/>
    <n v="29835"/>
  </r>
  <r>
    <x v="0"/>
    <n v="44000"/>
    <n v="242"/>
    <n v="43758"/>
  </r>
  <r>
    <x v="1"/>
    <n v="18000"/>
    <n v="99"/>
    <n v="17901"/>
  </r>
  <r>
    <x v="1"/>
    <n v="36000"/>
    <n v="198"/>
    <n v="35802"/>
  </r>
  <r>
    <x v="1"/>
    <n v="50000"/>
    <n v="275"/>
    <n v="49725"/>
  </r>
  <r>
    <x v="1"/>
    <n v="18000"/>
    <n v="99"/>
    <n v="17901"/>
  </r>
  <r>
    <x v="0"/>
    <n v="60000"/>
    <n v="330"/>
    <n v="59670"/>
  </r>
  <r>
    <x v="18"/>
    <n v="18000"/>
    <n v="198"/>
    <n v="17802"/>
  </r>
  <r>
    <x v="10"/>
    <n v="54000"/>
    <n v="297"/>
    <n v="53703"/>
  </r>
  <r>
    <x v="1"/>
    <n v="25000"/>
    <n v="138"/>
    <n v="24862"/>
  </r>
  <r>
    <x v="0"/>
    <n v="25000"/>
    <n v="138"/>
    <n v="24862"/>
  </r>
  <r>
    <x v="1"/>
    <n v="25000"/>
    <n v="138"/>
    <n v="24862"/>
  </r>
  <r>
    <x v="1"/>
    <n v="25000"/>
    <n v="138"/>
    <n v="24862"/>
  </r>
  <r>
    <x v="1"/>
    <n v="18000"/>
    <n v="99"/>
    <n v="17901"/>
  </r>
  <r>
    <x v="1"/>
    <n v="25000"/>
    <n v="138"/>
    <n v="24862"/>
  </r>
  <r>
    <x v="1"/>
    <n v="25000"/>
    <n v="138"/>
    <n v="24862"/>
  </r>
  <r>
    <x v="0"/>
    <n v="65000"/>
    <n v="358"/>
    <n v="64642"/>
  </r>
  <r>
    <x v="2"/>
    <n v="18000"/>
    <n v="99"/>
    <n v="17901"/>
  </r>
  <r>
    <x v="0"/>
    <n v="100000"/>
    <n v="550"/>
    <n v="99450"/>
  </r>
  <r>
    <x v="1"/>
    <n v="22000"/>
    <n v="121"/>
    <n v="21879"/>
  </r>
  <r>
    <x v="12"/>
    <n v="36000"/>
    <n v="198"/>
    <n v="35802"/>
  </r>
  <r>
    <x v="0"/>
    <n v="530000"/>
    <n v="2915"/>
    <n v="527085"/>
  </r>
  <r>
    <x v="0"/>
    <n v="70000"/>
    <n v="385"/>
    <n v="69615"/>
  </r>
  <r>
    <x v="0"/>
    <n v="30000"/>
    <n v="165"/>
    <n v="29835"/>
  </r>
  <r>
    <x v="0"/>
    <n v="45000"/>
    <n v="248"/>
    <n v="44752"/>
  </r>
  <r>
    <x v="0"/>
    <n v="76000"/>
    <n v="418"/>
    <n v="75582"/>
  </r>
  <r>
    <x v="0"/>
    <n v="50000"/>
    <n v="275"/>
    <n v="49725"/>
  </r>
  <r>
    <x v="0"/>
    <n v="25000"/>
    <n v="138"/>
    <n v="24862"/>
  </r>
  <r>
    <x v="4"/>
    <n v="25000"/>
    <n v="138"/>
    <n v="24862"/>
  </r>
  <r>
    <x v="3"/>
    <n v="38000"/>
    <n v="418"/>
    <n v="37582"/>
  </r>
  <r>
    <x v="0"/>
    <n v="25000"/>
    <n v="138"/>
    <n v="24862"/>
  </r>
  <r>
    <x v="0"/>
    <n v="18000"/>
    <n v="99"/>
    <n v="17901"/>
  </r>
  <r>
    <x v="1"/>
    <n v="60000"/>
    <n v="330"/>
    <n v="59670"/>
  </r>
  <r>
    <x v="0"/>
    <n v="290000"/>
    <n v="1595"/>
    <n v="288405"/>
  </r>
  <r>
    <x v="0"/>
    <n v="25000"/>
    <n v="138"/>
    <n v="24862"/>
  </r>
  <r>
    <x v="1"/>
    <n v="25000"/>
    <n v="138"/>
    <n v="24862"/>
  </r>
  <r>
    <x v="10"/>
    <n v="17000"/>
    <n v="94"/>
    <n v="16906"/>
  </r>
  <r>
    <x v="14"/>
    <n v="15000"/>
    <n v="83"/>
    <n v="14917"/>
  </r>
  <r>
    <x v="1"/>
    <n v="36000"/>
    <n v="198"/>
    <n v="35802"/>
  </r>
  <r>
    <x v="0"/>
    <n v="50000"/>
    <n v="275"/>
    <n v="49725"/>
  </r>
  <r>
    <x v="5"/>
    <n v="25000"/>
    <n v="138"/>
    <n v="24862"/>
  </r>
  <r>
    <x v="12"/>
    <n v="18000"/>
    <n v="99"/>
    <n v="17901"/>
  </r>
  <r>
    <x v="1"/>
    <n v="25000"/>
    <n v="138"/>
    <n v="24862"/>
  </r>
  <r>
    <x v="0"/>
    <n v="152000"/>
    <n v="836"/>
    <n v="151164"/>
  </r>
  <r>
    <x v="1"/>
    <n v="50000"/>
    <n v="275"/>
    <n v="49725"/>
  </r>
  <r>
    <x v="1"/>
    <n v="22000"/>
    <n v="121"/>
    <n v="21879"/>
  </r>
  <r>
    <x v="0"/>
    <n v="18000"/>
    <n v="99"/>
    <n v="17901"/>
  </r>
  <r>
    <x v="1"/>
    <n v="25000"/>
    <n v="138"/>
    <n v="24862"/>
  </r>
  <r>
    <x v="1"/>
    <n v="25000"/>
    <n v="138"/>
    <n v="24862"/>
  </r>
  <r>
    <x v="1"/>
    <n v="25000"/>
    <n v="138"/>
    <n v="24862"/>
  </r>
  <r>
    <x v="10"/>
    <n v="25000"/>
    <n v="138"/>
    <n v="24862"/>
  </r>
  <r>
    <x v="3"/>
    <n v="38000"/>
    <n v="209"/>
    <n v="37791"/>
  </r>
  <r>
    <x v="0"/>
    <n v="50000"/>
    <n v="275"/>
    <n v="49725"/>
  </r>
  <r>
    <x v="11"/>
    <n v="50000"/>
    <n v="275"/>
    <n v="49725"/>
  </r>
  <r>
    <x v="1"/>
    <n v="36000"/>
    <n v="198"/>
    <n v="35802"/>
  </r>
  <r>
    <x v="0"/>
    <n v="-648000"/>
    <n v="-3564"/>
    <n v="-644436"/>
  </r>
  <r>
    <x v="2"/>
    <n v="50000"/>
    <n v="275"/>
    <n v="49725"/>
  </r>
  <r>
    <x v="4"/>
    <n v="35000"/>
    <n v="193"/>
    <n v="34807"/>
  </r>
  <r>
    <x v="1"/>
    <n v="25000"/>
    <n v="138"/>
    <n v="24862"/>
  </r>
  <r>
    <x v="1"/>
    <n v="25000"/>
    <n v="138"/>
    <n v="24862"/>
  </r>
  <r>
    <x v="0"/>
    <n v="15000"/>
    <n v="83"/>
    <n v="14917"/>
  </r>
  <r>
    <x v="2"/>
    <n v="25000"/>
    <n v="138"/>
    <n v="24862"/>
  </r>
  <r>
    <x v="1"/>
    <n v="25000"/>
    <n v="138"/>
    <n v="24862"/>
  </r>
  <r>
    <x v="0"/>
    <n v="50000"/>
    <n v="275"/>
    <n v="49725"/>
  </r>
  <r>
    <x v="0"/>
    <n v="36000"/>
    <n v="198"/>
    <n v="35802"/>
  </r>
  <r>
    <x v="1"/>
    <n v="25000"/>
    <n v="138"/>
    <n v="24862"/>
  </r>
  <r>
    <x v="1"/>
    <n v="37000"/>
    <n v="204"/>
    <n v="36796"/>
  </r>
  <r>
    <x v="1"/>
    <n v="25000"/>
    <n v="138"/>
    <n v="24862"/>
  </r>
  <r>
    <x v="0"/>
    <n v="18000"/>
    <n v="99"/>
    <n v="17901"/>
  </r>
  <r>
    <x v="8"/>
    <n v="61000"/>
    <n v="336"/>
    <n v="60664"/>
  </r>
  <r>
    <x v="0"/>
    <n v="25000"/>
    <n v="138"/>
    <n v="24862"/>
  </r>
  <r>
    <x v="0"/>
    <n v="45000"/>
    <n v="248"/>
    <n v="44752"/>
  </r>
  <r>
    <x v="0"/>
    <n v="18000"/>
    <n v="99"/>
    <n v="17901"/>
  </r>
  <r>
    <x v="0"/>
    <n v="75000"/>
    <n v="413"/>
    <n v="74587"/>
  </r>
  <r>
    <x v="0"/>
    <n v="50000"/>
    <n v="275"/>
    <n v="49725"/>
  </r>
  <r>
    <x v="10"/>
    <n v="30000"/>
    <n v="165"/>
    <n v="29835"/>
  </r>
  <r>
    <x v="0"/>
    <n v="70000"/>
    <n v="385"/>
    <n v="69615"/>
  </r>
  <r>
    <x v="3"/>
    <n v="25000"/>
    <n v="138"/>
    <n v="24862"/>
  </r>
  <r>
    <x v="0"/>
    <n v="17000"/>
    <n v="94"/>
    <n v="16906"/>
  </r>
  <r>
    <x v="1"/>
    <n v="79000"/>
    <n v="435"/>
    <n v="78565"/>
  </r>
  <r>
    <x v="1"/>
    <n v="18000"/>
    <n v="99"/>
    <n v="17901"/>
  </r>
  <r>
    <x v="1"/>
    <n v="38000"/>
    <n v="209"/>
    <n v="37791"/>
  </r>
  <r>
    <x v="4"/>
    <n v="18000"/>
    <n v="99"/>
    <n v="17901"/>
  </r>
  <r>
    <x v="10"/>
    <n v="50000"/>
    <n v="275"/>
    <n v="49725"/>
  </r>
  <r>
    <x v="0"/>
    <n v="25000"/>
    <n v="138"/>
    <n v="24862"/>
  </r>
  <r>
    <x v="0"/>
    <n v="45000"/>
    <n v="248"/>
    <n v="44752"/>
  </r>
  <r>
    <x v="12"/>
    <n v="50000"/>
    <n v="275"/>
    <n v="49725"/>
  </r>
  <r>
    <x v="1"/>
    <n v="240000"/>
    <n v="1320"/>
    <n v="238680"/>
  </r>
  <r>
    <x v="0"/>
    <n v="18000"/>
    <n v="99"/>
    <n v="17901"/>
  </r>
  <r>
    <x v="1"/>
    <n v="25000"/>
    <n v="138"/>
    <n v="24862"/>
  </r>
  <r>
    <x v="2"/>
    <n v="60000"/>
    <n v="330"/>
    <n v="59670"/>
  </r>
  <r>
    <x v="0"/>
    <n v="25000"/>
    <n v="138"/>
    <n v="24862"/>
  </r>
  <r>
    <x v="17"/>
    <n v="25000"/>
    <n v="138"/>
    <n v="24862"/>
  </r>
  <r>
    <x v="4"/>
    <n v="20000"/>
    <n v="110"/>
    <n v="19890"/>
  </r>
  <r>
    <x v="4"/>
    <n v="50000"/>
    <n v="275"/>
    <n v="49725"/>
  </r>
  <r>
    <x v="0"/>
    <n v="22000"/>
    <n v="121"/>
    <n v="21879"/>
  </r>
  <r>
    <x v="1"/>
    <n v="125000"/>
    <n v="688"/>
    <n v="124312"/>
  </r>
  <r>
    <x v="0"/>
    <n v="80000"/>
    <n v="440"/>
    <n v="79560"/>
  </r>
  <r>
    <x v="0"/>
    <n v="36000"/>
    <n v="198"/>
    <n v="35802"/>
  </r>
  <r>
    <x v="1"/>
    <n v="25000"/>
    <n v="138"/>
    <n v="24862"/>
  </r>
  <r>
    <x v="0"/>
    <n v="60000"/>
    <n v="330"/>
    <n v="59670"/>
  </r>
  <r>
    <x v="0"/>
    <n v="18000"/>
    <n v="99"/>
    <n v="17901"/>
  </r>
  <r>
    <x v="16"/>
    <n v="50000"/>
    <n v="275"/>
    <n v="49725"/>
  </r>
  <r>
    <x v="6"/>
    <n v="25000"/>
    <n v="138"/>
    <n v="24862"/>
  </r>
  <r>
    <x v="19"/>
    <n v="18000"/>
    <n v="99"/>
    <n v="17901"/>
  </r>
  <r>
    <x v="7"/>
    <n v="18000"/>
    <n v="99"/>
    <n v="17901"/>
  </r>
  <r>
    <x v="2"/>
    <n v="120000"/>
    <n v="660"/>
    <n v="119340"/>
  </r>
  <r>
    <x v="0"/>
    <n v="35000"/>
    <n v="193"/>
    <n v="34807"/>
  </r>
  <r>
    <x v="0"/>
    <n v="75000"/>
    <n v="413"/>
    <n v="74587"/>
  </r>
  <r>
    <x v="1"/>
    <n v="45000"/>
    <n v="248"/>
    <n v="44752"/>
  </r>
  <r>
    <x v="0"/>
    <n v="50000"/>
    <n v="275"/>
    <n v="49725"/>
  </r>
  <r>
    <x v="0"/>
    <n v="25000"/>
    <n v="138"/>
    <n v="24862"/>
  </r>
  <r>
    <x v="0"/>
    <n v="85000"/>
    <n v="468"/>
    <n v="84532"/>
  </r>
  <r>
    <x v="1"/>
    <n v="100000"/>
    <n v="550"/>
    <n v="99450"/>
  </r>
  <r>
    <x v="2"/>
    <n v="128000"/>
    <n v="704"/>
    <n v="127296"/>
  </r>
  <r>
    <x v="0"/>
    <n v="20000"/>
    <n v="110"/>
    <n v="19890"/>
  </r>
  <r>
    <x v="0"/>
    <n v="75000"/>
    <n v="413"/>
    <n v="74587"/>
  </r>
  <r>
    <x v="0"/>
    <n v="63000"/>
    <n v="347"/>
    <n v="62653"/>
  </r>
  <r>
    <x v="0"/>
    <n v="25000"/>
    <n v="138"/>
    <n v="24862"/>
  </r>
  <r>
    <x v="1"/>
    <n v="50000"/>
    <n v="275"/>
    <n v="49725"/>
  </r>
  <r>
    <x v="11"/>
    <n v="50000"/>
    <n v="275"/>
    <n v="49725"/>
  </r>
  <r>
    <x v="5"/>
    <n v="25000"/>
    <n v="138"/>
    <n v="24862"/>
  </r>
  <r>
    <x v="6"/>
    <n v="50000"/>
    <n v="275"/>
    <n v="49725"/>
  </r>
  <r>
    <x v="0"/>
    <n v="15000"/>
    <n v="83"/>
    <n v="14917"/>
  </r>
  <r>
    <x v="1"/>
    <n v="25000"/>
    <n v="138"/>
    <n v="24862"/>
  </r>
  <r>
    <x v="2"/>
    <n v="100000"/>
    <n v="550"/>
    <n v="99450"/>
  </r>
  <r>
    <x v="20"/>
    <n v="255000"/>
    <n v="1403"/>
    <n v="253597"/>
  </r>
  <r>
    <x v="5"/>
    <n v="50000"/>
    <n v="275"/>
    <n v="49725"/>
  </r>
  <r>
    <x v="0"/>
    <n v="76000"/>
    <n v="418"/>
    <n v="75582"/>
  </r>
  <r>
    <x v="0"/>
    <n v="18000"/>
    <n v="99"/>
    <n v="17901"/>
  </r>
  <r>
    <x v="10"/>
    <n v="92000"/>
    <n v="506"/>
    <n v="91494"/>
  </r>
  <r>
    <x v="0"/>
    <n v="50000"/>
    <n v="275"/>
    <n v="49725"/>
  </r>
  <r>
    <x v="5"/>
    <n v="50000"/>
    <n v="275"/>
    <n v="49725"/>
  </r>
  <r>
    <x v="0"/>
    <n v="25000"/>
    <n v="138"/>
    <n v="24862"/>
  </r>
  <r>
    <x v="5"/>
    <n v="18000"/>
    <n v="99"/>
    <n v="17901"/>
  </r>
  <r>
    <x v="21"/>
    <n v="50000"/>
    <n v="275"/>
    <n v="49725"/>
  </r>
  <r>
    <x v="1"/>
    <n v="32000"/>
    <n v="176"/>
    <n v="31824"/>
  </r>
  <r>
    <x v="11"/>
    <n v="50000"/>
    <n v="275"/>
    <n v="49725"/>
  </r>
  <r>
    <x v="0"/>
    <n v="36000"/>
    <n v="198"/>
    <n v="35802"/>
  </r>
  <r>
    <x v="1"/>
    <n v="36000"/>
    <n v="198"/>
    <n v="35802"/>
  </r>
  <r>
    <x v="1"/>
    <n v="18000"/>
    <n v="99"/>
    <n v="17901"/>
  </r>
  <r>
    <x v="0"/>
    <n v="36000"/>
    <n v="198"/>
    <n v="35802"/>
  </r>
  <r>
    <x v="0"/>
    <n v="68000"/>
    <n v="374"/>
    <n v="67626"/>
  </r>
  <r>
    <x v="0"/>
    <n v="25000"/>
    <n v="138"/>
    <n v="24862"/>
  </r>
  <r>
    <x v="1"/>
    <n v="25000"/>
    <n v="138"/>
    <n v="24862"/>
  </r>
  <r>
    <x v="20"/>
    <n v="60000"/>
    <n v="330"/>
    <n v="59670"/>
  </r>
  <r>
    <x v="0"/>
    <n v="25000"/>
    <n v="138"/>
    <n v="24862"/>
  </r>
  <r>
    <x v="2"/>
    <n v="25000"/>
    <n v="138"/>
    <n v="24862"/>
  </r>
  <r>
    <x v="2"/>
    <n v="25000"/>
    <n v="138"/>
    <n v="24862"/>
  </r>
  <r>
    <x v="2"/>
    <n v="18000"/>
    <n v="99"/>
    <n v="17901"/>
  </r>
  <r>
    <x v="1"/>
    <n v="15000"/>
    <n v="83"/>
    <n v="14917"/>
  </r>
  <r>
    <x v="4"/>
    <n v="100000"/>
    <n v="550"/>
    <n v="99450"/>
  </r>
  <r>
    <x v="10"/>
    <n v="75000"/>
    <n v="413"/>
    <n v="74587"/>
  </r>
  <r>
    <x v="1"/>
    <n v="45000"/>
    <n v="248"/>
    <n v="44752"/>
  </r>
  <r>
    <x v="0"/>
    <n v="50000"/>
    <n v="275"/>
    <n v="49725"/>
  </r>
  <r>
    <x v="0"/>
    <n v="36000"/>
    <n v="198"/>
    <n v="35802"/>
  </r>
  <r>
    <x v="3"/>
    <n v="25000"/>
    <n v="138"/>
    <n v="24862"/>
  </r>
  <r>
    <x v="1"/>
    <n v="50000"/>
    <n v="275"/>
    <n v="49725"/>
  </r>
  <r>
    <x v="2"/>
    <n v="18000"/>
    <n v="99"/>
    <n v="17901"/>
  </r>
  <r>
    <x v="0"/>
    <n v="25000"/>
    <n v="138"/>
    <n v="24862"/>
  </r>
  <r>
    <x v="5"/>
    <n v="18000"/>
    <n v="99"/>
    <n v="17901"/>
  </r>
  <r>
    <x v="1"/>
    <n v="50000"/>
    <n v="275"/>
    <n v="49725"/>
  </r>
  <r>
    <x v="0"/>
    <n v="36000"/>
    <n v="198"/>
    <n v="35802"/>
  </r>
  <r>
    <x v="0"/>
    <n v="55000"/>
    <n v="303"/>
    <n v="54697"/>
  </r>
  <r>
    <x v="1"/>
    <n v="25000"/>
    <n v="138"/>
    <n v="24862"/>
  </r>
  <r>
    <x v="0"/>
    <n v="20000"/>
    <n v="110"/>
    <n v="19890"/>
  </r>
  <r>
    <x v="1"/>
    <n v="18000"/>
    <n v="99"/>
    <n v="17901"/>
  </r>
  <r>
    <x v="1"/>
    <n v="300000"/>
    <n v="1650"/>
    <n v="298350"/>
  </r>
  <r>
    <x v="1"/>
    <n v="50000"/>
    <n v="275"/>
    <n v="49725"/>
  </r>
  <r>
    <x v="1"/>
    <n v="18000"/>
    <n v="99"/>
    <n v="17901"/>
  </r>
  <r>
    <x v="1"/>
    <n v="25000"/>
    <n v="138"/>
    <n v="24862"/>
  </r>
  <r>
    <x v="3"/>
    <n v="25000"/>
    <n v="138"/>
    <n v="24862"/>
  </r>
  <r>
    <x v="20"/>
    <n v="17000"/>
    <n v="94"/>
    <n v="16906"/>
  </r>
  <r>
    <x v="0"/>
    <n v="50000"/>
    <n v="275"/>
    <n v="49725"/>
  </r>
  <r>
    <x v="1"/>
    <n v="40000"/>
    <n v="220"/>
    <n v="39780"/>
  </r>
  <r>
    <x v="0"/>
    <n v="38000"/>
    <n v="209"/>
    <n v="37791"/>
  </r>
  <r>
    <x v="1"/>
    <n v="25000"/>
    <n v="138"/>
    <n v="24862"/>
  </r>
  <r>
    <x v="11"/>
    <n v="100000"/>
    <n v="550"/>
    <n v="99450"/>
  </r>
  <r>
    <x v="0"/>
    <n v="54000"/>
    <n v="297"/>
    <n v="53703"/>
  </r>
  <r>
    <x v="0"/>
    <n v="30000"/>
    <n v="165"/>
    <n v="29835"/>
  </r>
  <r>
    <x v="1"/>
    <n v="25000"/>
    <n v="138"/>
    <n v="24862"/>
  </r>
  <r>
    <x v="0"/>
    <n v="18000"/>
    <n v="99"/>
    <n v="17901"/>
  </r>
  <r>
    <x v="0"/>
    <n v="25000"/>
    <n v="138"/>
    <n v="24862"/>
  </r>
  <r>
    <x v="1"/>
    <n v="50000"/>
    <n v="275"/>
    <n v="49725"/>
  </r>
  <r>
    <x v="1"/>
    <n v="18000"/>
    <n v="99"/>
    <n v="17901"/>
  </r>
  <r>
    <x v="1"/>
    <n v="37000"/>
    <n v="204"/>
    <n v="36796"/>
  </r>
  <r>
    <x v="0"/>
    <n v="45000"/>
    <n v="248"/>
    <n v="44752"/>
  </r>
  <r>
    <x v="5"/>
    <n v="25000"/>
    <n v="138"/>
    <n v="24862"/>
  </r>
  <r>
    <x v="6"/>
    <n v="25000"/>
    <n v="138"/>
    <n v="24862"/>
  </r>
  <r>
    <x v="1"/>
    <n v="25000"/>
    <n v="138"/>
    <n v="24862"/>
  </r>
  <r>
    <x v="3"/>
    <n v="25000"/>
    <n v="138"/>
    <n v="24862"/>
  </r>
  <r>
    <x v="0"/>
    <n v="54000"/>
    <n v="297"/>
    <n v="53703"/>
  </r>
  <r>
    <x v="1"/>
    <n v="30000"/>
    <n v="165"/>
    <n v="29835"/>
  </r>
  <r>
    <x v="4"/>
    <n v="50000"/>
    <n v="275"/>
    <n v="49725"/>
  </r>
  <r>
    <x v="22"/>
    <n v="50000"/>
    <n v="275"/>
    <n v="49725"/>
  </r>
  <r>
    <x v="1"/>
    <n v="30000"/>
    <n v="165"/>
    <n v="29835"/>
  </r>
  <r>
    <x v="0"/>
    <n v="25000"/>
    <n v="138"/>
    <n v="24862"/>
  </r>
  <r>
    <x v="14"/>
    <n v="43000"/>
    <n v="237"/>
    <n v="42763"/>
  </r>
  <r>
    <x v="4"/>
    <n v="50000"/>
    <n v="275"/>
    <n v="49725"/>
  </r>
  <r>
    <x v="7"/>
    <n v="160000"/>
    <n v="880"/>
    <n v="159120"/>
  </r>
  <r>
    <x v="20"/>
    <n v="25000"/>
    <n v="138"/>
    <n v="24862"/>
  </r>
  <r>
    <x v="0"/>
    <n v="25000"/>
    <n v="138"/>
    <n v="24862"/>
  </r>
  <r>
    <x v="0"/>
    <n v="36000"/>
    <n v="198"/>
    <n v="35802"/>
  </r>
  <r>
    <x v="0"/>
    <n v="25000"/>
    <n v="138"/>
    <n v="24862"/>
  </r>
  <r>
    <x v="1"/>
    <n v="25000"/>
    <n v="138"/>
    <n v="24862"/>
  </r>
  <r>
    <x v="1"/>
    <n v="86000"/>
    <n v="473"/>
    <n v="85527"/>
  </r>
  <r>
    <x v="1"/>
    <n v="22000"/>
    <n v="121"/>
    <n v="21879"/>
  </r>
  <r>
    <x v="5"/>
    <n v="18000"/>
    <n v="99"/>
    <n v="17901"/>
  </r>
  <r>
    <x v="0"/>
    <n v="25000"/>
    <n v="138"/>
    <n v="24862"/>
  </r>
  <r>
    <x v="1"/>
    <n v="22000"/>
    <n v="121"/>
    <n v="21879"/>
  </r>
  <r>
    <x v="0"/>
    <n v="54000"/>
    <n v="297"/>
    <n v="53703"/>
  </r>
  <r>
    <x v="1"/>
    <n v="75000"/>
    <n v="413"/>
    <n v="74587"/>
  </r>
  <r>
    <x v="0"/>
    <n v="15000"/>
    <n v="83"/>
    <n v="14917"/>
  </r>
  <r>
    <x v="1"/>
    <n v="25000"/>
    <n v="138"/>
    <n v="24862"/>
  </r>
  <r>
    <x v="11"/>
    <n v="25000"/>
    <n v="138"/>
    <n v="24862"/>
  </r>
  <r>
    <x v="0"/>
    <n v="75000"/>
    <n v="413"/>
    <n v="74587"/>
  </r>
  <r>
    <x v="5"/>
    <n v="36000"/>
    <n v="198"/>
    <n v="35802"/>
  </r>
  <r>
    <x v="6"/>
    <n v="25000"/>
    <n v="138"/>
    <n v="24862"/>
  </r>
  <r>
    <x v="0"/>
    <n v="25000"/>
    <n v="138"/>
    <n v="24862"/>
  </r>
  <r>
    <x v="2"/>
    <n v="25000"/>
    <n v="138"/>
    <n v="24862"/>
  </r>
  <r>
    <x v="23"/>
    <n v="25000"/>
    <n v="138"/>
    <n v="24862"/>
  </r>
  <r>
    <x v="1"/>
    <n v="75000"/>
    <n v="413"/>
    <n v="74587"/>
  </r>
  <r>
    <x v="3"/>
    <n v="25000"/>
    <n v="138"/>
    <n v="24862"/>
  </r>
  <r>
    <x v="10"/>
    <n v="22000"/>
    <n v="121"/>
    <n v="21879"/>
  </r>
  <r>
    <x v="0"/>
    <n v="22000"/>
    <n v="121"/>
    <n v="21879"/>
  </r>
  <r>
    <x v="2"/>
    <n v="36000"/>
    <n v="198"/>
    <n v="35802"/>
  </r>
  <r>
    <x v="13"/>
    <n v="18000"/>
    <n v="99"/>
    <n v="17901"/>
  </r>
  <r>
    <x v="0"/>
    <n v="43000"/>
    <n v="237"/>
    <n v="42763"/>
  </r>
  <r>
    <x v="0"/>
    <n v="25000"/>
    <n v="138"/>
    <n v="24862"/>
  </r>
  <r>
    <x v="20"/>
    <n v="25000"/>
    <n v="138"/>
    <n v="24862"/>
  </r>
  <r>
    <x v="13"/>
    <n v="50000"/>
    <n v="275"/>
    <n v="49725"/>
  </r>
  <r>
    <x v="0"/>
    <n v="25000"/>
    <n v="138"/>
    <n v="24862"/>
  </r>
  <r>
    <x v="0"/>
    <n v="18000"/>
    <n v="99"/>
    <n v="17901"/>
  </r>
  <r>
    <x v="4"/>
    <n v="55000"/>
    <n v="303"/>
    <n v="54697"/>
  </r>
  <r>
    <x v="1"/>
    <n v="18000"/>
    <n v="99"/>
    <n v="17901"/>
  </r>
  <r>
    <x v="0"/>
    <n v="75000"/>
    <n v="413"/>
    <n v="74587"/>
  </r>
  <r>
    <x v="12"/>
    <n v="20000"/>
    <n v="110"/>
    <n v="19890"/>
  </r>
  <r>
    <x v="1"/>
    <n v="25000"/>
    <n v="138"/>
    <n v="24862"/>
  </r>
  <r>
    <x v="4"/>
    <n v="18000"/>
    <n v="99"/>
    <n v="17901"/>
  </r>
  <r>
    <x v="4"/>
    <n v="18000"/>
    <n v="99"/>
    <n v="17901"/>
  </r>
  <r>
    <x v="1"/>
    <n v="25000"/>
    <n v="138"/>
    <n v="24862"/>
  </r>
  <r>
    <x v="1"/>
    <n v="18000"/>
    <n v="99"/>
    <n v="17901"/>
  </r>
  <r>
    <x v="0"/>
    <n v="82000"/>
    <n v="451"/>
    <n v="81549"/>
  </r>
  <r>
    <x v="0"/>
    <n v="25000"/>
    <n v="138"/>
    <n v="24862"/>
  </r>
  <r>
    <x v="4"/>
    <n v="25000"/>
    <n v="138"/>
    <n v="24862"/>
  </r>
  <r>
    <x v="1"/>
    <n v="25000"/>
    <n v="138"/>
    <n v="24862"/>
  </r>
  <r>
    <x v="0"/>
    <n v="54000"/>
    <n v="297"/>
    <n v="53703"/>
  </r>
  <r>
    <x v="19"/>
    <n v="18000"/>
    <n v="99"/>
    <n v="17901"/>
  </r>
  <r>
    <x v="3"/>
    <n v="25000"/>
    <n v="138"/>
    <n v="24862"/>
  </r>
  <r>
    <x v="4"/>
    <n v="38000"/>
    <n v="209"/>
    <n v="37791"/>
  </r>
  <r>
    <x v="1"/>
    <n v="30000"/>
    <n v="165"/>
    <n v="29835"/>
  </r>
  <r>
    <x v="1"/>
    <n v="25000"/>
    <n v="138"/>
    <n v="24862"/>
  </r>
  <r>
    <x v="6"/>
    <n v="25000"/>
    <n v="138"/>
    <n v="24862"/>
  </r>
  <r>
    <x v="0"/>
    <n v="30000"/>
    <n v="165"/>
    <n v="29835"/>
  </r>
  <r>
    <x v="0"/>
    <n v="25000"/>
    <n v="138"/>
    <n v="24862"/>
  </r>
  <r>
    <x v="12"/>
    <n v="25000"/>
    <n v="138"/>
    <n v="24862"/>
  </r>
  <r>
    <x v="3"/>
    <n v="30000"/>
    <n v="165"/>
    <n v="29835"/>
  </r>
  <r>
    <x v="1"/>
    <n v="25000"/>
    <n v="138"/>
    <n v="24862"/>
  </r>
  <r>
    <x v="2"/>
    <n v="25000"/>
    <n v="275"/>
    <n v="24725"/>
  </r>
  <r>
    <x v="1"/>
    <n v="43000"/>
    <n v="237"/>
    <n v="42763"/>
  </r>
  <r>
    <x v="1"/>
    <n v="18000"/>
    <n v="99"/>
    <n v="17901"/>
  </r>
  <r>
    <x v="1"/>
    <n v="25000"/>
    <n v="138"/>
    <n v="24862"/>
  </r>
  <r>
    <x v="4"/>
    <n v="25000"/>
    <n v="138"/>
    <n v="24862"/>
  </r>
  <r>
    <x v="19"/>
    <n v="18000"/>
    <n v="99"/>
    <n v="17901"/>
  </r>
  <r>
    <x v="4"/>
    <n v="18000"/>
    <n v="99"/>
    <n v="17901"/>
  </r>
  <r>
    <x v="4"/>
    <n v="10000"/>
    <n v="55"/>
    <n v="9945"/>
  </r>
  <r>
    <x v="0"/>
    <n v="26000"/>
    <n v="143"/>
    <n v="25857"/>
  </r>
  <r>
    <x v="10"/>
    <n v="47000"/>
    <n v="259"/>
    <n v="46741"/>
  </r>
  <r>
    <x v="10"/>
    <n v="68000"/>
    <n v="374"/>
    <n v="67626"/>
  </r>
  <r>
    <x v="19"/>
    <n v="22000"/>
    <n v="121"/>
    <n v="21879"/>
  </r>
  <r>
    <x v="0"/>
    <n v="25000"/>
    <n v="138"/>
    <n v="24862"/>
  </r>
  <r>
    <x v="0"/>
    <n v="18000"/>
    <n v="99"/>
    <n v="17901"/>
  </r>
  <r>
    <x v="1"/>
    <n v="25000"/>
    <n v="138"/>
    <n v="24862"/>
  </r>
  <r>
    <x v="1"/>
    <n v="25000"/>
    <n v="138"/>
    <n v="24862"/>
  </r>
  <r>
    <x v="0"/>
    <n v="68000"/>
    <n v="374"/>
    <n v="67626"/>
  </r>
  <r>
    <x v="1"/>
    <n v="47000"/>
    <n v="259"/>
    <n v="46741"/>
  </r>
  <r>
    <x v="6"/>
    <n v="25000"/>
    <n v="138"/>
    <n v="24862"/>
  </r>
  <r>
    <x v="1"/>
    <n v="22000"/>
    <n v="121"/>
    <n v="21879"/>
  </r>
  <r>
    <x v="1"/>
    <n v="75000"/>
    <n v="413"/>
    <n v="74587"/>
  </r>
  <r>
    <x v="21"/>
    <n v="18000"/>
    <n v="99"/>
    <n v="17901"/>
  </r>
  <r>
    <x v="0"/>
    <n v="25000"/>
    <n v="138"/>
    <n v="24862"/>
  </r>
  <r>
    <x v="1"/>
    <n v="25000"/>
    <n v="138"/>
    <n v="24862"/>
  </r>
  <r>
    <x v="0"/>
    <n v="25000"/>
    <n v="138"/>
    <n v="24862"/>
  </r>
  <r>
    <x v="4"/>
    <n v="25000"/>
    <n v="138"/>
    <n v="24862"/>
  </r>
  <r>
    <x v="17"/>
    <n v="25000"/>
    <n v="138"/>
    <n v="24862"/>
  </r>
  <r>
    <x v="19"/>
    <n v="25000"/>
    <n v="138"/>
    <n v="24862"/>
  </r>
  <r>
    <x v="10"/>
    <n v="25000"/>
    <n v="138"/>
    <n v="24862"/>
  </r>
  <r>
    <x v="5"/>
    <n v="40000"/>
    <n v="220"/>
    <n v="39780"/>
  </r>
  <r>
    <x v="6"/>
    <n v="15000"/>
    <n v="83"/>
    <n v="14917"/>
  </r>
  <r>
    <x v="0"/>
    <n v="18000"/>
    <n v="99"/>
    <n v="17901"/>
  </r>
  <r>
    <x v="1"/>
    <n v="23000"/>
    <n v="127"/>
    <n v="22873"/>
  </r>
  <r>
    <x v="5"/>
    <n v="50000"/>
    <n v="275"/>
    <n v="49725"/>
  </r>
  <r>
    <x v="0"/>
    <n v="18000"/>
    <n v="99"/>
    <n v="17901"/>
  </r>
  <r>
    <x v="1"/>
    <n v="40000"/>
    <n v="220"/>
    <n v="39780"/>
  </r>
  <r>
    <x v="1"/>
    <n v="25000"/>
    <n v="138"/>
    <n v="24862"/>
  </r>
  <r>
    <x v="1"/>
    <n v="50000"/>
    <n v="275"/>
    <n v="49725"/>
  </r>
  <r>
    <x v="24"/>
    <n v="50000"/>
    <n v="275"/>
    <n v="49725"/>
  </r>
  <r>
    <x v="24"/>
    <n v="75000"/>
    <n v="413"/>
    <n v="74587"/>
  </r>
  <r>
    <x v="10"/>
    <n v="25000"/>
    <n v="138"/>
    <n v="24862"/>
  </r>
  <r>
    <x v="13"/>
    <n v="38000"/>
    <n v="209"/>
    <n v="37791"/>
  </r>
  <r>
    <x v="0"/>
    <n v="25000"/>
    <n v="138"/>
    <n v="24862"/>
  </r>
  <r>
    <x v="7"/>
    <n v="23000"/>
    <n v="127"/>
    <n v="228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x v="0"/>
    <n v="13893"/>
    <n v="0"/>
    <n v="0"/>
    <n v="1867107"/>
  </r>
  <r>
    <x v="1"/>
    <n v="3487"/>
    <n v="0"/>
    <n v="0"/>
    <n v="562513"/>
  </r>
  <r>
    <x v="2"/>
    <n v="56688.5"/>
    <n v="0"/>
    <n v="0"/>
    <n v="10074311.5"/>
  </r>
  <r>
    <x v="3"/>
    <n v="30574.5"/>
    <n v="0"/>
    <n v="0"/>
    <n v="4260425.5"/>
  </r>
  <r>
    <x v="4"/>
    <n v="14806"/>
    <n v="0"/>
    <n v="0"/>
    <n v="1896194"/>
  </r>
  <r>
    <x v="5"/>
    <n v="19585.5"/>
    <n v="0"/>
    <n v="0"/>
    <n v="2865414.5"/>
  </r>
  <r>
    <x v="6"/>
    <n v="0"/>
    <n v="0"/>
    <n v="0"/>
    <n v="0"/>
  </r>
  <r>
    <x v="7"/>
    <n v="3008.5"/>
    <n v="0"/>
    <n v="0"/>
    <n v="500991.5"/>
  </r>
  <r>
    <x v="8"/>
    <n v="54186"/>
    <n v="0"/>
    <n v="0"/>
    <n v="9612814"/>
  </r>
  <r>
    <x v="9"/>
    <n v="0"/>
    <n v="0"/>
    <n v="0"/>
    <n v="0"/>
  </r>
  <r>
    <x v="10"/>
    <n v="12413.5"/>
    <n v="0"/>
    <n v="0"/>
    <n v="1961586.5"/>
  </r>
  <r>
    <x v="11"/>
    <n v="26020.516499999998"/>
    <n v="0"/>
    <n v="0"/>
    <n v="3742982.4835000001"/>
  </r>
  <r>
    <x v="12"/>
    <n v="22154"/>
    <n v="0"/>
    <n v="0"/>
    <n v="3027846"/>
  </r>
  <r>
    <x v="13"/>
    <n v="6286.5"/>
    <n v="0"/>
    <n v="0"/>
    <n v="903713.5"/>
  </r>
  <r>
    <x v="14"/>
    <n v="12688.5"/>
    <n v="0"/>
    <n v="0"/>
    <n v="1874311.5"/>
  </r>
  <r>
    <x v="15"/>
    <n v="11115.5"/>
    <n v="0"/>
    <n v="0"/>
    <n v="1514884.5"/>
  </r>
  <r>
    <x v="16"/>
    <n v="5599"/>
    <n v="0"/>
    <n v="0"/>
    <n v="779401"/>
  </r>
  <r>
    <x v="17"/>
    <n v="3080"/>
    <n v="0"/>
    <n v="0"/>
    <n v="398920"/>
  </r>
  <r>
    <x v="18"/>
    <n v="18199.5"/>
    <n v="0"/>
    <n v="0"/>
    <n v="2525800.5"/>
  </r>
  <r>
    <x v="19"/>
    <n v="9548"/>
    <n v="0"/>
    <n v="0"/>
    <n v="1309452"/>
  </r>
  <r>
    <x v="20"/>
    <n v="5362.5"/>
    <n v="0"/>
    <n v="0"/>
    <n v="797637.5"/>
  </r>
  <r>
    <x v="21"/>
    <n v="0"/>
    <n v="0"/>
    <n v="0"/>
    <n v="0"/>
  </r>
  <r>
    <x v="22"/>
    <n v="9759.75"/>
    <n v="0"/>
    <n v="0"/>
    <n v="1288740.25"/>
  </r>
  <r>
    <x v="23"/>
    <n v="0"/>
    <n v="0"/>
    <n v="0"/>
    <n v="0"/>
  </r>
  <r>
    <x v="24"/>
    <n v="0"/>
    <n v="0"/>
    <n v="0"/>
    <n v="0"/>
  </r>
  <r>
    <x v="25"/>
    <n v="0"/>
    <n v="0"/>
    <n v="0"/>
    <n v="0"/>
  </r>
  <r>
    <x v="26"/>
    <n v="11968"/>
    <n v="0"/>
    <n v="0"/>
    <n v="1550032"/>
  </r>
  <r>
    <x v="27"/>
    <n v="555.50000000000011"/>
    <n v="0"/>
    <n v="0"/>
    <n v="100444.5"/>
  </r>
  <r>
    <x v="28"/>
    <n v="0"/>
    <n v="0"/>
    <n v="0"/>
    <n v="0"/>
  </r>
  <r>
    <x v="29"/>
    <n v="13667.5"/>
    <n v="0"/>
    <n v="0"/>
    <n v="2306332.5"/>
  </r>
  <r>
    <x v="30"/>
    <n v="2893"/>
    <n v="0"/>
    <n v="0"/>
    <n v="260107"/>
  </r>
  <r>
    <x v="31"/>
    <n v="10554.5"/>
    <n v="0"/>
    <n v="0"/>
    <n v="1663445.5"/>
  </r>
  <r>
    <x v="32"/>
    <n v="12413.5"/>
    <n v="0"/>
    <n v="0"/>
    <n v="2149586.5"/>
  </r>
  <r>
    <x v="33"/>
    <n v="0"/>
    <n v="0"/>
    <n v="0"/>
    <n v="0"/>
  </r>
  <r>
    <x v="34"/>
    <n v="8277.5"/>
    <n v="0"/>
    <n v="0"/>
    <n v="1496722.5"/>
  </r>
  <r>
    <x v="35"/>
    <n v="5181"/>
    <n v="0"/>
    <n v="0"/>
    <n v="723819"/>
  </r>
  <r>
    <x v="36"/>
    <n v="0"/>
    <n v="0"/>
    <n v="0"/>
    <n v="0"/>
  </r>
  <r>
    <x v="37"/>
    <n v="0"/>
    <n v="0"/>
    <n v="0"/>
    <n v="0"/>
  </r>
  <r>
    <x v="38"/>
    <n v="0"/>
    <n v="0"/>
    <n v="0"/>
    <n v="0"/>
  </r>
  <r>
    <x v="39"/>
    <n v="3696"/>
    <n v="0"/>
    <n v="0"/>
    <n v="668304"/>
  </r>
  <r>
    <x v="40"/>
    <n v="8943"/>
    <n v="0"/>
    <n v="0"/>
    <n v="1552057"/>
  </r>
  <r>
    <x v="41"/>
    <n v="5236"/>
    <n v="0"/>
    <n v="0"/>
    <n v="849764"/>
  </r>
  <r>
    <x v="42"/>
    <n v="10983.5"/>
    <n v="0"/>
    <n v="0"/>
    <n v="1525016.5"/>
  </r>
  <r>
    <x v="43"/>
    <n v="0"/>
    <n v="0"/>
    <n v="0"/>
    <n v="0"/>
  </r>
  <r>
    <x v="44"/>
    <n v="2161.5"/>
    <n v="0"/>
    <n v="0"/>
    <n v="365838.5"/>
  </r>
  <r>
    <x v="45"/>
    <n v="3256"/>
    <n v="0"/>
    <n v="0"/>
    <n v="520744"/>
  </r>
  <r>
    <x v="46"/>
    <n v="0"/>
    <n v="0"/>
    <n v="0"/>
    <n v="0"/>
  </r>
  <r>
    <x v="47"/>
    <n v="0"/>
    <n v="0"/>
    <n v="0"/>
    <n v="0"/>
  </r>
  <r>
    <x v="48"/>
    <n v="0"/>
    <n v="0"/>
    <n v="0"/>
    <n v="0"/>
  </r>
  <r>
    <x v="49"/>
    <n v="18595.5"/>
    <n v="0"/>
    <n v="0"/>
    <n v="2989404.5"/>
  </r>
  <r>
    <x v="50"/>
    <n v="6352.5"/>
    <n v="0"/>
    <n v="0"/>
    <n v="1005647.5"/>
  </r>
  <r>
    <x v="51"/>
    <n v="13618"/>
    <n v="0"/>
    <n v="0"/>
    <n v="2286382"/>
  </r>
  <r>
    <x v="52"/>
    <n v="6919"/>
    <n v="0"/>
    <n v="0"/>
    <n v="899081"/>
  </r>
  <r>
    <x v="53"/>
    <n v="22880"/>
    <n v="0"/>
    <n v="0"/>
    <n v="3226120"/>
  </r>
  <r>
    <x v="54"/>
    <n v="11467.5"/>
    <n v="0"/>
    <n v="0"/>
    <n v="1507532.5"/>
  </r>
  <r>
    <x v="55"/>
    <n v="0"/>
    <n v="0"/>
    <n v="0"/>
    <n v="0"/>
  </r>
  <r>
    <x v="56"/>
    <n v="17336"/>
    <n v="0"/>
    <n v="0"/>
    <n v="2452664"/>
  </r>
  <r>
    <x v="57"/>
    <n v="0"/>
    <n v="0"/>
    <n v="0"/>
    <n v="0"/>
  </r>
  <r>
    <x v="58"/>
    <n v="0"/>
    <n v="0"/>
    <n v="0"/>
    <n v="0"/>
  </r>
  <r>
    <x v="59"/>
    <n v="0"/>
    <n v="0"/>
    <n v="0"/>
    <n v="0"/>
  </r>
  <r>
    <x v="60"/>
    <n v="0"/>
    <n v="0"/>
    <n v="0"/>
    <n v="0"/>
  </r>
  <r>
    <x v="61"/>
    <n v="0"/>
    <n v="0"/>
    <n v="0"/>
    <n v="0"/>
  </r>
  <r>
    <x v="62"/>
    <n v="4906"/>
    <n v="0"/>
    <n v="0"/>
    <n v="693094"/>
  </r>
  <r>
    <x v="63"/>
    <n v="0"/>
    <n v="0"/>
    <n v="0"/>
    <n v="0"/>
  </r>
  <r>
    <x v="64"/>
    <n v="0"/>
    <n v="0"/>
    <n v="0"/>
    <n v="0"/>
  </r>
  <r>
    <x v="65"/>
    <n v="0"/>
    <n v="0"/>
    <n v="0"/>
    <n v="0"/>
  </r>
  <r>
    <x v="66"/>
    <n v="2310"/>
    <n v="0"/>
    <n v="0"/>
    <n v="291690"/>
  </r>
  <r>
    <x v="67"/>
    <n v="1710.5"/>
    <n v="0"/>
    <n v="0"/>
    <n v="241289.5"/>
  </r>
  <r>
    <x v="68"/>
    <n v="46651"/>
    <n v="0"/>
    <n v="0"/>
    <n v="8141349"/>
  </r>
  <r>
    <x v="69"/>
    <n v="137.5"/>
    <n v="0"/>
    <n v="0"/>
    <n v="24862.5"/>
  </r>
  <r>
    <x v="70"/>
    <n v="5214"/>
    <n v="0"/>
    <n v="0"/>
    <n v="887786"/>
  </r>
  <r>
    <x v="71"/>
    <n v="2271.5"/>
    <n v="0"/>
    <n v="0"/>
    <n v="410728.5"/>
  </r>
  <r>
    <x v="72"/>
    <n v="4570.5"/>
    <n v="0"/>
    <n v="0"/>
    <n v="726429.5"/>
  </r>
  <r>
    <x v="73"/>
    <n v="1941.5"/>
    <n v="0"/>
    <n v="0"/>
    <n v="351058.5"/>
  </r>
  <r>
    <x v="74"/>
    <n v="0"/>
    <n v="0"/>
    <n v="0"/>
    <n v="0"/>
  </r>
  <r>
    <x v="75"/>
    <m/>
    <m/>
    <m/>
    <m/>
  </r>
  <r>
    <x v="75"/>
    <m/>
    <m/>
    <m/>
    <m/>
  </r>
  <r>
    <x v="75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7">
  <r>
    <n v="1"/>
    <s v="09/10/2025 21:37:58"/>
    <n v="770688911"/>
    <x v="0"/>
    <s v="CPMCL019"/>
    <s v="CPMCLONGHOANGDIEU 01"/>
    <s v="FT25282918319180"/>
    <s v=""/>
    <s v=""/>
    <s v="BP000228selg"/>
    <s v=""/>
    <s v=""/>
    <s v=""/>
    <s v="090xxxx924"/>
    <s v="NGUYEN ** *** HUY"/>
    <s v="xxxxxxx924"/>
    <m/>
    <s v=""/>
    <s v=""/>
    <s v=""/>
    <m/>
    <n v="25000"/>
    <n v="0"/>
    <n v="25000"/>
    <n v="25000"/>
    <s v="09/10/2025 21:37:58"/>
    <n v="220"/>
    <n v="24780"/>
    <s v="09/10/2025 21:37:58"/>
    <s v="1: \1\25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21:37:58"/>
    <s v="THANH TOAN QR PAY"/>
    <s v="THANH TOAN QR PAY"/>
    <s v="00"/>
    <s v=""/>
  </r>
  <r>
    <n v="2"/>
    <s v="09/10/2025 21:33:46"/>
    <n v="770684638"/>
    <x v="1"/>
    <s v="CPMCL056"/>
    <s v="CPMCL BL 01"/>
    <s v="11237067481"/>
    <s v=""/>
    <s v=""/>
    <s v="25699"/>
    <s v=""/>
    <s v=""/>
    <s v=""/>
    <s v="090xxxx133"/>
    <s v="0000000000"/>
    <s v="xxxxxxx000"/>
    <m/>
    <s v=""/>
    <s v=""/>
    <s v=""/>
    <m/>
    <n v="18000"/>
    <n v="0"/>
    <n v="18000"/>
    <n v="18000"/>
    <s v="09/10/2025 21:33:46"/>
    <n v="158"/>
    <n v="17842"/>
    <s v="09/10/2025 21:33:46"/>
    <s v="1: \1\18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21:33:46"/>
    <s v=""/>
    <s v=""/>
    <s v="00"/>
    <s v=""/>
  </r>
  <r>
    <n v="3"/>
    <s v="09/10/2025 21:21:59"/>
    <n v="770672788"/>
    <x v="2"/>
    <s v="CPMCL008"/>
    <s v="CPMCHULONG BA RIA 01"/>
    <s v="11236946279"/>
    <s v=""/>
    <s v=""/>
    <s v="22998"/>
    <s v=""/>
    <s v=""/>
    <s v=""/>
    <s v="034xxxx352"/>
    <s v="0000000000"/>
    <s v="xxxxxxx000"/>
    <m/>
    <s v=""/>
    <s v=""/>
    <s v=""/>
    <m/>
    <n v="60000"/>
    <n v="0"/>
    <n v="60000"/>
    <n v="60000"/>
    <s v="09/10/2025 21:21:59"/>
    <n v="528"/>
    <n v="59472"/>
    <s v="09/10/2025 21:21:59"/>
    <s v="1: \1\60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21:21:59"/>
    <s v=""/>
    <s v=""/>
    <s v="00"/>
    <s v=""/>
  </r>
  <r>
    <n v="4"/>
    <s v="09/10/2025 21:08:11"/>
    <n v="770658812"/>
    <x v="3"/>
    <s v="CPMCL004"/>
    <s v="CPMCHULONGVUNGTAU 01"/>
    <s v="FT25283406886600"/>
    <s v=""/>
    <s v=""/>
    <s v="210743513jrDd4ML"/>
    <s v=""/>
    <s v=""/>
    <s v=""/>
    <s v="000xxxx985"/>
    <s v="NGUYEN *** THANH"/>
    <s v="190300xxxx0019"/>
    <m/>
    <s v=""/>
    <s v=""/>
    <s v=""/>
    <m/>
    <n v="36000"/>
    <n v="0"/>
    <n v="36000"/>
    <n v="36000"/>
    <s v="09/10/2025 21:08:11"/>
    <n v="317"/>
    <n v="35683"/>
    <s v="09/10/2025 21:08:11"/>
    <s v="1: \1\36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21:08:11"/>
    <s v=""/>
    <s v=""/>
    <s v="00"/>
    <s v=""/>
  </r>
  <r>
    <n v="5"/>
    <s v="09/10/2025 21:02:26"/>
    <n v="770652619"/>
    <x v="4"/>
    <s v="CPMCL049"/>
    <s v="CPMCL 1414 TL8 01"/>
    <s v="528214995787"/>
    <s v=""/>
    <s v=""/>
    <s v="528214995787"/>
    <s v=""/>
    <s v=""/>
    <s v=""/>
    <s v="038xxxx256"/>
    <s v="LUONG *** CUONG"/>
    <s v="060321xx0525"/>
    <m/>
    <s v=""/>
    <s v=""/>
    <s v=""/>
    <m/>
    <n v="40000"/>
    <n v="0"/>
    <n v="40000"/>
    <n v="40000"/>
    <s v="09/10/2025 21:02:26"/>
    <n v="352"/>
    <n v="39648"/>
    <s v="09/10/2025 21:02:26"/>
    <s v="1: \1\40000"/>
    <s v="CA PHE MUOI CHU LONG     HOCHIMINH    VN"/>
    <s v="SACOMBANK"/>
    <s v="Tài khoản nội địa"/>
    <m/>
    <s v="Thẻ nội địa/tài khoản ngân hàng"/>
    <s v="QR"/>
    <s v="QR-Offline"/>
    <s v="Không"/>
    <s v=""/>
    <s v=""/>
    <m/>
    <s v=""/>
    <s v="Thành công"/>
    <s v="10/10/2025 21:02:26"/>
    <s v="CA PHE MUOI CHU LONG     HOCHIMINH    VN"/>
    <s v="CA PHE MUOI CHU LONG     HOCHIMINH    VN"/>
    <s v="00"/>
    <s v=""/>
  </r>
  <r>
    <n v="6"/>
    <s v="09/10/2025 20:49:52"/>
    <n v="770639278"/>
    <x v="5"/>
    <s v="CPMCL012"/>
    <s v="CPMCLONGLONGXUYEN 01"/>
    <s v="1988679525282204947314614"/>
    <s v=""/>
    <s v=""/>
    <s v="23998049354"/>
    <s v=""/>
    <s v=""/>
    <s v=""/>
    <s v="094xxxx963"/>
    <s v="TRAN ***** MY"/>
    <s v="xxxxxxx436"/>
    <m/>
    <s v=""/>
    <s v=""/>
    <s v=""/>
    <m/>
    <n v="85000"/>
    <n v="0"/>
    <n v="85000"/>
    <n v="85000"/>
    <s v="09/10/2025 20:49:52"/>
    <n v="748"/>
    <n v="84252"/>
    <s v="09/10/2025 20:49:52"/>
    <s v="1: \1\85000"/>
    <s v=""/>
    <s v="BIDV"/>
    <s v="Tài khoản nội địa"/>
    <m/>
    <s v="Thẻ nội địa/tài khoản ngân hàng"/>
    <s v="QR"/>
    <s v="QR-Offline"/>
    <s v="Không"/>
    <s v=""/>
    <s v=""/>
    <m/>
    <s v=""/>
    <s v="Thành công"/>
    <s v="10/10/2025 20:49:52"/>
    <s v=""/>
    <s v=""/>
    <s v="00"/>
    <s v=""/>
  </r>
  <r>
    <n v="7"/>
    <s v="09/10/2025 20:33:11"/>
    <n v="770621523"/>
    <x v="2"/>
    <s v="CPMCL008"/>
    <s v="CPMCHULONG BA RIA 01"/>
    <s v="FT25282557636919"/>
    <s v=""/>
    <s v=""/>
    <s v="BP000228nq9a"/>
    <s v=""/>
    <s v=""/>
    <s v=""/>
    <s v="093xxxx354"/>
    <s v="PHAM **** **** DONG"/>
    <s v="xxxxxxx354"/>
    <m/>
    <s v=""/>
    <s v=""/>
    <s v=""/>
    <m/>
    <n v="30000"/>
    <n v="0"/>
    <n v="30000"/>
    <n v="30000"/>
    <s v="09/10/2025 20:33:11"/>
    <n v="264"/>
    <n v="29736"/>
    <s v="09/10/2025 20:33:11"/>
    <s v="1: \1\30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20:33:11"/>
    <s v="THANH TOAN QR PAY"/>
    <s v="THANH TOAN QR PAY"/>
    <s v="00"/>
    <s v=""/>
  </r>
  <r>
    <n v="8"/>
    <s v="09/10/2025 20:27:12"/>
    <n v="770614780"/>
    <x v="3"/>
    <s v="CPMCL004"/>
    <s v="CPMCHULONGVUNGTAU 01"/>
    <s v="FT25282117348008"/>
    <s v=""/>
    <s v=""/>
    <s v="2027037278IzzfPG"/>
    <s v=""/>
    <s v=""/>
    <s v=""/>
    <s v="000xxxx196"/>
    <s v="DO *** ***** HONG"/>
    <s v="xxxxxxx888"/>
    <m/>
    <s v=""/>
    <s v=""/>
    <s v=""/>
    <m/>
    <n v="36000"/>
    <n v="0"/>
    <n v="36000"/>
    <n v="36000"/>
    <s v="09/10/2025 20:27:12"/>
    <n v="317"/>
    <n v="35683"/>
    <s v="09/10/2025 20:27:12"/>
    <s v="1: \1\36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20:27:12"/>
    <s v=""/>
    <s v=""/>
    <s v="00"/>
    <s v=""/>
  </r>
  <r>
    <n v="9"/>
    <s v="09/10/2025 20:09:59"/>
    <n v="770596667"/>
    <x v="0"/>
    <s v="CPMCL019"/>
    <s v="CPMCLONGHOANGDIEU 01"/>
    <s v="FT25282073363979"/>
    <s v=""/>
    <s v=""/>
    <s v="200947940etot3jc"/>
    <s v=""/>
    <s v=""/>
    <s v=""/>
    <s v="000xxxx775"/>
    <s v="TRUONG *** VIET"/>
    <s v="197900xxxx0979"/>
    <m/>
    <s v=""/>
    <s v=""/>
    <s v=""/>
    <m/>
    <n v="18000"/>
    <n v="0"/>
    <n v="18000"/>
    <n v="18000"/>
    <s v="09/10/2025 20:09:59"/>
    <n v="158"/>
    <n v="17842"/>
    <s v="09/10/2025 20:09:59"/>
    <s v="1: \1\18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20:09:59"/>
    <s v=""/>
    <s v=""/>
    <s v="00"/>
    <s v=""/>
  </r>
  <r>
    <n v="10"/>
    <s v="09/10/2025 20:03:08"/>
    <n v="770589302"/>
    <x v="6"/>
    <s v="CPMCL011"/>
    <s v="CPMCLONGKHAVANCAN 01"/>
    <s v="FT25282983938920"/>
    <s v=""/>
    <s v=""/>
    <s v="BP000228l402"/>
    <s v=""/>
    <s v=""/>
    <s v=""/>
    <s v="036xxxx827"/>
    <s v="LAM *** KIET"/>
    <s v="xxxxxxx827"/>
    <m/>
    <s v=""/>
    <s v=""/>
    <s v=""/>
    <m/>
    <n v="40000"/>
    <n v="0"/>
    <n v="40000"/>
    <n v="40000"/>
    <s v="09/10/2025 20:03:08"/>
    <n v="352"/>
    <n v="39648"/>
    <s v="09/10/2025 20:03:08"/>
    <s v="1: \1\40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20:03:08"/>
    <s v="THANH TOAN QR PAY"/>
    <s v="THANH TOAN QR PAY"/>
    <s v="00"/>
    <s v=""/>
  </r>
  <r>
    <n v="11"/>
    <s v="09/10/2025 19:49:14"/>
    <n v="770574745"/>
    <x v="2"/>
    <s v="CPMCL008"/>
    <s v="CPMCHULONG BA RIA 01"/>
    <s v="19173486"/>
    <s v=""/>
    <s v=""/>
    <s v="19173486"/>
    <s v=""/>
    <s v=""/>
    <s v=""/>
    <s v="092xxxx303"/>
    <s v="IBMB"/>
    <s v="xxxxx857"/>
    <m/>
    <s v=""/>
    <s v=""/>
    <s v=""/>
    <m/>
    <n v="50000"/>
    <n v="0"/>
    <n v="50000"/>
    <n v="50000"/>
    <s v="09/10/2025 19:49:14"/>
    <n v="440"/>
    <n v="49560"/>
    <s v="09/10/2025 19:49:14"/>
    <s v="1: \1\50000"/>
    <s v=""/>
    <s v="ACB"/>
    <s v="Tài khoản nội địa"/>
    <m/>
    <s v="Thẻ nội địa/tài khoản ngân hàng"/>
    <s v="QR"/>
    <s v="QR-Offline"/>
    <s v="Không"/>
    <s v=""/>
    <s v=""/>
    <m/>
    <s v=""/>
    <s v="Thành công"/>
    <s v="10/10/2025 19:49:14"/>
    <s v=""/>
    <s v=""/>
    <s v="00"/>
    <s v=""/>
  </r>
  <r>
    <n v="12"/>
    <s v="09/10/2025 19:36:29"/>
    <n v="770561598"/>
    <x v="2"/>
    <s v="CPMCL008"/>
    <s v="CPMCHULONG BA RIA 01"/>
    <s v="11235523139"/>
    <s v=""/>
    <s v=""/>
    <s v="97462"/>
    <s v=""/>
    <s v=""/>
    <s v=""/>
    <s v="076xxxx656"/>
    <s v="0000000000"/>
    <s v="xxxxxxx000"/>
    <m/>
    <s v=""/>
    <s v=""/>
    <s v=""/>
    <m/>
    <n v="18000"/>
    <n v="0"/>
    <n v="18000"/>
    <n v="18000"/>
    <s v="09/10/2025 19:36:29"/>
    <n v="158"/>
    <n v="17842"/>
    <s v="09/10/2025 19:36:30"/>
    <s v="1: \1\18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9:36:29"/>
    <s v=""/>
    <s v=""/>
    <s v="00"/>
    <s v=""/>
  </r>
  <r>
    <n v="13"/>
    <s v="09/10/2025 19:27:01"/>
    <n v="770552018"/>
    <x v="3"/>
    <s v="CPMCL004"/>
    <s v="CPMCHULONGVUNGTAU 01"/>
    <s v="11235370379"/>
    <s v=""/>
    <s v=""/>
    <s v="95267"/>
    <s v=""/>
    <s v=""/>
    <s v=""/>
    <s v="086xxxx147"/>
    <s v="0000000000"/>
    <s v="xxxxxxx000"/>
    <m/>
    <s v=""/>
    <s v=""/>
    <s v=""/>
    <m/>
    <n v="45000"/>
    <n v="0"/>
    <n v="45000"/>
    <n v="45000"/>
    <s v="09/10/2025 19:27:01"/>
    <n v="396"/>
    <n v="44604"/>
    <s v="09/10/2025 19:27:01"/>
    <s v="1: \1\45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9:27:01"/>
    <s v=""/>
    <s v=""/>
    <s v="00"/>
    <s v=""/>
  </r>
  <r>
    <n v="14"/>
    <s v="09/10/2025 19:19:27"/>
    <n v="770544346"/>
    <x v="0"/>
    <s v="CPMCL019"/>
    <s v="CPMCLONGHOANGDIEU 01"/>
    <s v="272420225282191921369718"/>
    <s v=""/>
    <s v=""/>
    <s v="23997332963"/>
    <s v=""/>
    <s v=""/>
    <s v=""/>
    <s v="091xxxx334"/>
    <s v="LE *** TAN"/>
    <s v="xxxxxxx088"/>
    <m/>
    <s v=""/>
    <s v=""/>
    <s v=""/>
    <m/>
    <n v="18000"/>
    <n v="0"/>
    <n v="18000"/>
    <n v="18000"/>
    <s v="09/10/2025 19:19:27"/>
    <n v="158"/>
    <n v="17842"/>
    <s v="09/10/2025 19:19:28"/>
    <s v="1: \1\18000"/>
    <s v=""/>
    <s v="BIDV"/>
    <s v="Tài khoản nội địa"/>
    <m/>
    <s v="Thẻ nội địa/tài khoản ngân hàng"/>
    <s v="QR"/>
    <s v="QR-Offline"/>
    <s v="Không"/>
    <s v=""/>
    <s v=""/>
    <m/>
    <s v=""/>
    <s v="Thành công"/>
    <s v="10/10/2025 19:19:27"/>
    <s v=""/>
    <s v=""/>
    <s v="00"/>
    <s v=""/>
  </r>
  <r>
    <n v="15"/>
    <s v="09/10/2025 19:07:13"/>
    <n v="770532207"/>
    <x v="3"/>
    <s v="CPMCL004"/>
    <s v="CPMCHULONGVUNGTAU 01"/>
    <s v="FT25282937775082"/>
    <s v=""/>
    <s v=""/>
    <s v="BP000228geta"/>
    <s v=""/>
    <s v=""/>
    <s v=""/>
    <s v="079xxxx128"/>
    <s v="LE *** **** GIAU"/>
    <s v="xxxxxxx128"/>
    <m/>
    <s v=""/>
    <s v=""/>
    <s v=""/>
    <m/>
    <n v="20000"/>
    <n v="0"/>
    <n v="20000"/>
    <n v="20000"/>
    <s v="09/10/2025 19:07:13"/>
    <n v="176"/>
    <n v="19824"/>
    <s v="09/10/2025 19:07:13"/>
    <s v="1: \1\20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19:07:13"/>
    <s v="THANH TOAN QR PAY"/>
    <s v="THANH TOAN QR PAY"/>
    <s v="00"/>
    <s v=""/>
  </r>
  <r>
    <n v="16"/>
    <s v="09/10/2025 19:06:53"/>
    <n v="770531729"/>
    <x v="3"/>
    <s v="CPMCL004"/>
    <s v="CPMCHULONGVUNGTAU 01"/>
    <s v="11235061383"/>
    <s v=""/>
    <s v=""/>
    <s v="90324"/>
    <s v=""/>
    <s v=""/>
    <s v=""/>
    <s v="096xxxx118"/>
    <s v="0000000000"/>
    <s v="xxxxxxx000"/>
    <m/>
    <s v=""/>
    <s v=""/>
    <s v=""/>
    <m/>
    <n v="50000"/>
    <n v="0"/>
    <n v="50000"/>
    <n v="50000"/>
    <s v="09/10/2025 19:06:54"/>
    <n v="440"/>
    <n v="49560"/>
    <s v="09/10/2025 19:06:54"/>
    <s v="1: \1\50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9:06:53"/>
    <s v=""/>
    <s v=""/>
    <s v="00"/>
    <s v=""/>
  </r>
  <r>
    <n v="17"/>
    <s v="09/10/2025 19:02:05"/>
    <n v="770526959"/>
    <x v="3"/>
    <s v="CPMCL004"/>
    <s v="CPMCHULONGVUNGTAU 01"/>
    <s v="662CTMB252825937"/>
    <s v=""/>
    <s v=""/>
    <s v="662CTMB252825937"/>
    <s v=""/>
    <s v=""/>
    <s v=""/>
    <s v="782xxxx711"/>
    <s v="TRAN **** DAT"/>
    <s v="*****9x9898"/>
    <m/>
    <s v=""/>
    <s v=""/>
    <s v=""/>
    <m/>
    <n v="18000"/>
    <n v="0"/>
    <n v="18000"/>
    <n v="18000"/>
    <s v="09/10/2025 19:02:05"/>
    <n v="158"/>
    <n v="17842"/>
    <s v="09/10/2025 19:02:05"/>
    <s v="1: \1\18000"/>
    <s v=""/>
    <s v="TPBANK"/>
    <s v="Tài khoản nội địa"/>
    <m/>
    <s v="Thẻ nội địa/tài khoản ngân hàng"/>
    <s v="QR"/>
    <s v="QR-Offline"/>
    <s v="Không"/>
    <s v=""/>
    <s v=""/>
    <m/>
    <s v=""/>
    <s v="Thành công"/>
    <s v="10/10/2025 19:02:05"/>
    <s v=""/>
    <s v=""/>
    <s v="00"/>
    <s v=""/>
  </r>
  <r>
    <n v="18"/>
    <s v="09/10/2025 18:48:55"/>
    <n v="770514281"/>
    <x v="2"/>
    <s v="CPMCL008"/>
    <s v="CPMCHULONG BA RIA 01"/>
    <s v="1858555425282184846817850"/>
    <s v=""/>
    <s v=""/>
    <s v="23997070052"/>
    <s v=""/>
    <s v=""/>
    <s v=""/>
    <s v="079xxxx391"/>
    <s v="TRAN *** HOANG"/>
    <s v="xxxxxxx128"/>
    <m/>
    <s v=""/>
    <s v=""/>
    <s v=""/>
    <m/>
    <n v="85000"/>
    <n v="0"/>
    <n v="85000"/>
    <n v="85000"/>
    <s v="09/10/2025 18:48:55"/>
    <n v="748"/>
    <n v="84252"/>
    <s v="09/10/2025 18:48:56"/>
    <s v="1: \1\85000"/>
    <s v=""/>
    <s v="BIDV"/>
    <s v="Tài khoản nội địa"/>
    <m/>
    <s v="Thẻ nội địa/tài khoản ngân hàng"/>
    <s v="QR"/>
    <s v="QR-Offline"/>
    <s v="Không"/>
    <s v=""/>
    <s v=""/>
    <m/>
    <s v=""/>
    <s v="Thành công"/>
    <s v="10/10/2025 18:48:55"/>
    <s v=""/>
    <s v=""/>
    <s v="00"/>
    <s v=""/>
  </r>
  <r>
    <n v="19"/>
    <s v="09/10/2025 18:20:13"/>
    <n v="770486756"/>
    <x v="4"/>
    <s v="CPMCL049"/>
    <s v="CPMCL 1414 TL8 01"/>
    <s v="528211590044"/>
    <s v=""/>
    <s v=""/>
    <s v="528211590044"/>
    <s v=""/>
    <s v=""/>
    <s v=""/>
    <s v="094xxxx639"/>
    <s v="HUYNH **** THANG"/>
    <s v="060245xx9599"/>
    <m/>
    <s v=""/>
    <s v=""/>
    <s v=""/>
    <m/>
    <n v="40000"/>
    <n v="0"/>
    <n v="40000"/>
    <n v="40000"/>
    <s v="09/10/2025 18:20:14"/>
    <n v="352"/>
    <n v="39648"/>
    <s v="09/10/2025 18:20:14"/>
    <s v="1: \1\40000"/>
    <s v="CA PHE MUOI CHU LONG     HOCHIMINH    VN"/>
    <s v="SACOMBANK"/>
    <s v="Tài khoản nội địa"/>
    <m/>
    <s v="Thẻ nội địa/tài khoản ngân hàng"/>
    <s v="QR"/>
    <s v="QR-Offline"/>
    <s v="Không"/>
    <s v=""/>
    <s v=""/>
    <m/>
    <s v=""/>
    <s v="Thành công"/>
    <s v="10/10/2025 18:20:13"/>
    <s v="CA PHE MUOI CHU LONG     HOCHIMINH    VN"/>
    <s v="CA PHE MUOI CHU LONG     HOCHIMINH    VN"/>
    <s v="00"/>
    <s v=""/>
  </r>
  <r>
    <n v="20"/>
    <s v="09/10/2025 18:01:11"/>
    <n v="770467961"/>
    <x v="1"/>
    <s v="CPMCL056"/>
    <s v="CPMCL BL 01"/>
    <s v="FT25282777328049"/>
    <s v=""/>
    <s v=""/>
    <s v="180057567s3ddhPQ"/>
    <s v=""/>
    <s v=""/>
    <s v=""/>
    <s v="000xxxx245"/>
    <s v="PHAN *** ***** VAN"/>
    <s v="190300xxxx0011"/>
    <m/>
    <s v=""/>
    <s v=""/>
    <s v=""/>
    <m/>
    <n v="50000"/>
    <n v="0"/>
    <n v="50000"/>
    <n v="50000"/>
    <s v="09/10/2025 18:01:11"/>
    <n v="440"/>
    <n v="49560"/>
    <s v="09/10/2025 18:01:11"/>
    <s v="1: \1\50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18:01:11"/>
    <s v=""/>
    <s v=""/>
    <s v="00"/>
    <s v=""/>
  </r>
  <r>
    <n v="21"/>
    <s v="09/10/2025 17:58:44"/>
    <n v="770465591"/>
    <x v="0"/>
    <s v="CPMCL019"/>
    <s v="CPMCLONGHOANGDIEU 01"/>
    <s v="19170131"/>
    <s v=""/>
    <s v=""/>
    <s v="19170131"/>
    <s v=""/>
    <s v=""/>
    <s v=""/>
    <s v="091xxxx402"/>
    <s v="IBMB"/>
    <s v="xxx077"/>
    <m/>
    <s v=""/>
    <s v=""/>
    <s v=""/>
    <m/>
    <n v="18000"/>
    <n v="0"/>
    <n v="18000"/>
    <n v="18000"/>
    <s v="09/10/2025 17:58:45"/>
    <n v="158"/>
    <n v="17842"/>
    <s v="09/10/2025 17:58:45"/>
    <s v="1: \1\18000"/>
    <s v=""/>
    <s v="ACB"/>
    <s v="Tài khoản nội địa"/>
    <m/>
    <s v="Thẻ nội địa/tài khoản ngân hàng"/>
    <s v="QR"/>
    <s v="QR-Offline"/>
    <s v="Không"/>
    <s v=""/>
    <s v=""/>
    <m/>
    <s v=""/>
    <s v="Thành công"/>
    <s v="10/10/2025 17:58:44"/>
    <s v=""/>
    <s v=""/>
    <s v="00"/>
    <s v=""/>
  </r>
  <r>
    <n v="22"/>
    <s v="09/10/2025 17:55:55"/>
    <n v="770462720"/>
    <x v="1"/>
    <s v="CPMCL056"/>
    <s v="CPMCL BL 01"/>
    <s v="19170055"/>
    <s v=""/>
    <s v=""/>
    <s v="19170055"/>
    <s v=""/>
    <s v=""/>
    <s v=""/>
    <s v="090xxxx261"/>
    <s v="IBMB"/>
    <s v="xxxxx347"/>
    <m/>
    <s v=""/>
    <s v=""/>
    <s v=""/>
    <m/>
    <n v="50000"/>
    <n v="0"/>
    <n v="50000"/>
    <n v="50000"/>
    <s v="09/10/2025 17:55:56"/>
    <n v="440"/>
    <n v="49560"/>
    <s v="09/10/2025 17:55:56"/>
    <s v="1: \1\50000"/>
    <s v=""/>
    <s v="ACB"/>
    <s v="Tài khoản nội địa"/>
    <m/>
    <s v="Thẻ nội địa/tài khoản ngân hàng"/>
    <s v="QR"/>
    <s v="QR-Offline"/>
    <s v="Không"/>
    <s v=""/>
    <s v=""/>
    <m/>
    <s v=""/>
    <s v="Thành công"/>
    <s v="10/10/2025 17:55:55"/>
    <s v=""/>
    <s v=""/>
    <s v="00"/>
    <s v=""/>
  </r>
  <r>
    <n v="23"/>
    <s v="09/10/2025 17:27:50"/>
    <n v="770435814"/>
    <x v="2"/>
    <s v="CPMCL008"/>
    <s v="CPMCHULONG BA RIA 01"/>
    <s v="11233467091"/>
    <s v=""/>
    <s v=""/>
    <s v="67252"/>
    <s v=""/>
    <s v=""/>
    <s v=""/>
    <s v="093xxxx917"/>
    <s v="0000000000"/>
    <s v="xxxxxxx000"/>
    <m/>
    <s v=""/>
    <s v=""/>
    <s v=""/>
    <m/>
    <n v="25000"/>
    <n v="0"/>
    <n v="25000"/>
    <n v="25000"/>
    <s v="09/10/2025 17:27:50"/>
    <n v="220"/>
    <n v="24780"/>
    <s v="09/10/2025 17:27:50"/>
    <s v="1: \1\25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7:27:50"/>
    <s v=""/>
    <s v=""/>
    <s v="00"/>
    <s v=""/>
  </r>
  <r>
    <n v="24"/>
    <s v="09/10/2025 17:25:15"/>
    <n v="770433459"/>
    <x v="3"/>
    <s v="CPMCL004"/>
    <s v="CPMCHULONGVUNGTAU 01"/>
    <s v="FT25282701778003"/>
    <s v=""/>
    <s v=""/>
    <s v="BP00022885r6"/>
    <s v=""/>
    <s v=""/>
    <s v=""/>
    <s v="090xxxx111"/>
    <s v="TON *** BAO"/>
    <s v="xxxxxxx111"/>
    <m/>
    <s v=""/>
    <s v=""/>
    <s v=""/>
    <m/>
    <n v="25000"/>
    <n v="0"/>
    <n v="25000"/>
    <n v="25000"/>
    <s v="09/10/2025 17:25:15"/>
    <n v="220"/>
    <n v="24780"/>
    <s v="09/10/2025 17:25:15"/>
    <s v="1: \1\25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17:25:15"/>
    <s v="THANH TOAN QR PAY"/>
    <s v="THANH TOAN QR PAY"/>
    <s v="00"/>
    <s v=""/>
  </r>
  <r>
    <n v="25"/>
    <s v="09/10/2025 17:08:45"/>
    <n v="770417666"/>
    <x v="1"/>
    <s v="CPMCL056"/>
    <s v="CPMCL BL 01"/>
    <s v="137386725282170827068833"/>
    <s v=""/>
    <s v=""/>
    <s v="23996105010"/>
    <s v=""/>
    <s v=""/>
    <s v=""/>
    <s v="093xxxx396"/>
    <s v="THIEU ***** TAM"/>
    <s v="xxxxxxx899"/>
    <m/>
    <s v=""/>
    <s v=""/>
    <s v=""/>
    <m/>
    <n v="18000"/>
    <n v="0"/>
    <n v="18000"/>
    <n v="18000"/>
    <s v="09/10/2025 17:08:45"/>
    <n v="158"/>
    <n v="17842"/>
    <s v="09/10/2025 17:08:45"/>
    <s v="1: \1\18000"/>
    <s v=""/>
    <s v="BIDV"/>
    <s v="Tài khoản nội địa"/>
    <m/>
    <s v="Thẻ nội địa/tài khoản ngân hàng"/>
    <s v="QR"/>
    <s v="QR-Offline"/>
    <s v="Không"/>
    <s v=""/>
    <s v=""/>
    <m/>
    <s v=""/>
    <s v="Thành công"/>
    <s v="10/10/2025 17:08:45"/>
    <s v=""/>
    <s v=""/>
    <s v="00"/>
    <s v=""/>
  </r>
  <r>
    <n v="26"/>
    <s v="09/10/2025 16:28:31"/>
    <n v="770384442"/>
    <x v="2"/>
    <s v="CPMCL008"/>
    <s v="CPMCHULONG BA RIA 01"/>
    <s v="1147181925282162825238042"/>
    <s v=""/>
    <s v=""/>
    <s v="23995730400"/>
    <s v=""/>
    <s v=""/>
    <s v=""/>
    <s v="094xxxx730"/>
    <s v="HOANG *** *** TU"/>
    <s v="xxxxxxx697"/>
    <m/>
    <s v=""/>
    <s v=""/>
    <s v=""/>
    <m/>
    <n v="18000"/>
    <n v="0"/>
    <n v="18000"/>
    <n v="18000"/>
    <s v="09/10/2025 16:28:31"/>
    <n v="158"/>
    <n v="17842"/>
    <s v="09/10/2025 16:28:31"/>
    <s v="1: \1\18000"/>
    <s v=""/>
    <s v="BIDV"/>
    <s v="Tài khoản nội địa"/>
    <m/>
    <s v="Thẻ nội địa/tài khoản ngân hàng"/>
    <s v="QR"/>
    <s v="QR-Offline"/>
    <s v="Không"/>
    <s v=""/>
    <s v=""/>
    <m/>
    <s v=""/>
    <s v="Thành công"/>
    <s v="10/10/2025 16:28:31"/>
    <s v=""/>
    <s v=""/>
    <s v="00"/>
    <s v=""/>
  </r>
  <r>
    <n v="27"/>
    <s v="09/10/2025 16:05:33"/>
    <n v="770367233"/>
    <x v="5"/>
    <s v="CPMCL012"/>
    <s v="CPMCLONGLONGXUYEN 01"/>
    <s v="11232224065"/>
    <s v=""/>
    <s v=""/>
    <s v="50420"/>
    <s v=""/>
    <s v=""/>
    <s v=""/>
    <s v="086xxxx072"/>
    <s v="0000000000"/>
    <s v="xxxxxxx000"/>
    <m/>
    <s v=""/>
    <s v=""/>
    <s v=""/>
    <m/>
    <n v="43000"/>
    <n v="0"/>
    <n v="43000"/>
    <n v="43000"/>
    <s v="09/10/2025 16:05:33"/>
    <n v="378"/>
    <n v="42622"/>
    <s v="09/10/2025 16:05:33"/>
    <s v="1: \1\43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6:05:33"/>
    <s v=""/>
    <s v=""/>
    <s v="00"/>
    <s v=""/>
  </r>
  <r>
    <n v="28"/>
    <s v="09/10/2025 15:55:33"/>
    <n v="770360061"/>
    <x v="2"/>
    <s v="CPMCL008"/>
    <s v="CPMCHULONG BA RIA 01"/>
    <s v="FT25282003759202"/>
    <s v=""/>
    <s v=""/>
    <s v="155522946UHAgiQV"/>
    <s v=""/>
    <s v=""/>
    <s v=""/>
    <s v="000xxxx352"/>
    <s v="NGUYEN *** PHUONG"/>
    <s v="190700xxxx0013"/>
    <m/>
    <s v=""/>
    <s v=""/>
    <s v=""/>
    <m/>
    <n v="18000"/>
    <n v="0"/>
    <n v="18000"/>
    <n v="18000"/>
    <s v="09/10/2025 15:55:33"/>
    <n v="158"/>
    <n v="17842"/>
    <s v="09/10/2025 15:55:33"/>
    <s v="1: \1\18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15:55:33"/>
    <s v=""/>
    <s v=""/>
    <s v="00"/>
    <s v=""/>
  </r>
  <r>
    <n v="29"/>
    <s v="09/10/2025 15:39:42"/>
    <n v="770349072"/>
    <x v="3"/>
    <s v="CPMCL004"/>
    <s v="CPMCHULONGVUNGTAU 01"/>
    <s v="2005844525282153933354332"/>
    <s v=""/>
    <s v=""/>
    <s v="23995340825"/>
    <s v=""/>
    <s v=""/>
    <s v=""/>
    <s v="090xxxx992"/>
    <s v="PHAM *** ***** TRAM"/>
    <s v="xxxxxxx751"/>
    <m/>
    <s v=""/>
    <s v=""/>
    <s v=""/>
    <m/>
    <n v="25000"/>
    <n v="0"/>
    <n v="25000"/>
    <n v="25000"/>
    <s v="09/10/2025 15:39:43"/>
    <n v="220"/>
    <n v="24780"/>
    <s v="09/10/2025 15:39:43"/>
    <s v="1: \1\25000"/>
    <s v=""/>
    <s v="BIDV"/>
    <s v="Tài khoản nội địa"/>
    <m/>
    <s v="Thẻ nội địa/tài khoản ngân hàng"/>
    <s v="QR"/>
    <s v="QR-Offline"/>
    <s v="Không"/>
    <s v=""/>
    <s v=""/>
    <m/>
    <s v=""/>
    <s v="Thành công"/>
    <s v="10/10/2025 15:39:42"/>
    <s v=""/>
    <s v=""/>
    <s v="00"/>
    <s v=""/>
  </r>
  <r>
    <n v="30"/>
    <s v="09/10/2025 15:10:13"/>
    <n v="770329430"/>
    <x v="2"/>
    <s v="CPMCL008"/>
    <s v="CPMCHULONG BA RIA 01"/>
    <s v="FT25282509651964"/>
    <s v=""/>
    <s v=""/>
    <s v="BP000227uink"/>
    <s v=""/>
    <s v=""/>
    <s v=""/>
    <s v="079xxxx090"/>
    <s v="TRAN *** *** LONG"/>
    <s v="551011xxx6008"/>
    <m/>
    <s v=""/>
    <s v=""/>
    <s v=""/>
    <m/>
    <n v="25000"/>
    <n v="0"/>
    <n v="25000"/>
    <n v="25000"/>
    <s v="09/10/2025 15:10:13"/>
    <n v="220"/>
    <n v="24780"/>
    <s v="09/10/2025 15:10:13"/>
    <s v="1: \1\25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15:10:13"/>
    <s v="THANH TOAN QR PAY"/>
    <s v="THANH TOAN QR PAY"/>
    <s v="00"/>
    <s v=""/>
  </r>
  <r>
    <n v="31"/>
    <s v="09/10/2025 15:06:50"/>
    <n v="770327013"/>
    <x v="6"/>
    <s v="CPMCL011"/>
    <s v="CPMCLONGKHAVANCAN 01"/>
    <s v="FT25282785990640"/>
    <s v=""/>
    <s v=""/>
    <s v="150626561djqQIyU"/>
    <s v=""/>
    <s v=""/>
    <s v=""/>
    <s v="000xxxx121"/>
    <s v="LE ** *** HUNG"/>
    <s v="190300xxxx0018"/>
    <m/>
    <s v=""/>
    <s v=""/>
    <s v=""/>
    <m/>
    <n v="18000"/>
    <n v="0"/>
    <n v="18000"/>
    <n v="18000"/>
    <s v="09/10/2025 15:06:50"/>
    <n v="158"/>
    <n v="17842"/>
    <s v="09/10/2025 15:06:51"/>
    <s v="1: \1\18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15:06:50"/>
    <s v=""/>
    <s v=""/>
    <s v="00"/>
    <s v=""/>
  </r>
  <r>
    <n v="32"/>
    <s v="09/10/2025 14:54:57"/>
    <n v="770318703"/>
    <x v="3"/>
    <s v="CPMCL004"/>
    <s v="CPMCHULONGVUNGTAU 01"/>
    <s v="FT25282037050640"/>
    <s v=""/>
    <s v=""/>
    <s v="BP000227tjlq"/>
    <s v=""/>
    <s v=""/>
    <s v=""/>
    <s v="039xxxx902"/>
    <s v="NGUYEN *** ***** ANH"/>
    <s v="080720xxxx1220"/>
    <m/>
    <s v=""/>
    <s v=""/>
    <s v=""/>
    <m/>
    <n v="50000"/>
    <n v="0"/>
    <n v="50000"/>
    <n v="50000"/>
    <s v="09/10/2025 14:54:57"/>
    <n v="440"/>
    <n v="49560"/>
    <s v="09/10/2025 14:54:57"/>
    <s v="1: \1\50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14:54:57"/>
    <s v="THANH TOAN QR PAY"/>
    <s v="THANH TOAN QR PAY"/>
    <s v="00"/>
    <s v=""/>
  </r>
  <r>
    <n v="33"/>
    <s v="09/10/2025 14:51:47"/>
    <n v="770316640"/>
    <x v="1"/>
    <s v="CPMCL056"/>
    <s v="CPMCL BL 01"/>
    <s v="FT25282561504311"/>
    <s v=""/>
    <s v=""/>
    <s v="145138066YFU4JMb"/>
    <s v=""/>
    <s v=""/>
    <s v=""/>
    <s v="000xxxx010"/>
    <s v="DUONG *** *** DIEU"/>
    <s v="190300xxxx0015"/>
    <m/>
    <s v=""/>
    <s v=""/>
    <s v=""/>
    <m/>
    <n v="25000"/>
    <n v="0"/>
    <n v="25000"/>
    <n v="25000"/>
    <s v="09/10/2025 14:51:47"/>
    <n v="220"/>
    <n v="24780"/>
    <s v="09/10/2025 14:51:47"/>
    <s v="1: \1\25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14:51:47"/>
    <s v=""/>
    <s v=""/>
    <s v="00"/>
    <s v=""/>
  </r>
  <r>
    <n v="34"/>
    <s v="09/10/2025 14:48:50"/>
    <n v="770314527"/>
    <x v="6"/>
    <s v="CPMCL011"/>
    <s v="CPMCLONGKHAVANCAN 01"/>
    <s v="FT25282317930362"/>
    <s v=""/>
    <s v=""/>
    <s v="144834962YGBKw1n"/>
    <s v=""/>
    <s v=""/>
    <s v=""/>
    <s v="000xxxx829"/>
    <s v="SON *** LA"/>
    <s v="190200xxxx0015"/>
    <m/>
    <s v=""/>
    <s v=""/>
    <s v=""/>
    <m/>
    <n v="25000"/>
    <n v="0"/>
    <n v="25000"/>
    <n v="25000"/>
    <s v="09/10/2025 14:48:50"/>
    <n v="220"/>
    <n v="24780"/>
    <s v="09/10/2025 14:48:50"/>
    <s v="1: \1\25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14:48:50"/>
    <s v=""/>
    <s v=""/>
    <s v="00"/>
    <s v=""/>
  </r>
  <r>
    <n v="35"/>
    <s v="09/10/2025 14:36:02"/>
    <n v="770306037"/>
    <x v="3"/>
    <s v="CPMCL004"/>
    <s v="CPMCHULONGVUNGTAU 01"/>
    <s v="11231128725"/>
    <s v=""/>
    <s v=""/>
    <s v="34906"/>
    <s v=""/>
    <s v=""/>
    <s v=""/>
    <s v="090xxxx207"/>
    <s v="0000000000"/>
    <s v="xxxxxxx000"/>
    <m/>
    <s v=""/>
    <s v=""/>
    <s v=""/>
    <m/>
    <n v="25000"/>
    <n v="0"/>
    <n v="25000"/>
    <n v="25000"/>
    <s v="09/10/2025 14:36:03"/>
    <n v="220"/>
    <n v="24780"/>
    <s v="09/10/2025 14:36:03"/>
    <s v="1: \1\25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4:36:02"/>
    <s v=""/>
    <s v=""/>
    <s v="00"/>
    <s v=""/>
  </r>
  <r>
    <n v="36"/>
    <s v="09/10/2025 14:22:18"/>
    <n v="770297177"/>
    <x v="2"/>
    <s v="CPMCL008"/>
    <s v="CPMCHULONG BA RIA 01"/>
    <s v="11230987773"/>
    <s v=""/>
    <s v=""/>
    <s v="32559"/>
    <s v=""/>
    <s v=""/>
    <s v=""/>
    <s v="058xxxx455"/>
    <s v="0000000000"/>
    <s v="xxxxxxx000"/>
    <m/>
    <s v=""/>
    <s v=""/>
    <s v=""/>
    <m/>
    <n v="45000"/>
    <n v="0"/>
    <n v="45000"/>
    <n v="45000"/>
    <s v="09/10/2025 14:22:18"/>
    <n v="396"/>
    <n v="44604"/>
    <s v="09/10/2025 14:22:18"/>
    <s v="1: \1\45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4:22:18"/>
    <s v=""/>
    <s v=""/>
    <s v="00"/>
    <s v=""/>
  </r>
  <r>
    <n v="37"/>
    <s v="09/10/2025 14:06:54"/>
    <n v="770287211"/>
    <x v="3"/>
    <s v="CPMCL004"/>
    <s v="CPMCHULONGVUNGTAU 01"/>
    <s v="11230837101"/>
    <s v=""/>
    <s v=""/>
    <s v="30047"/>
    <s v=""/>
    <s v=""/>
    <s v=""/>
    <s v="096xxxx771"/>
    <s v="0000000000"/>
    <s v="xxxxxxx000"/>
    <m/>
    <s v=""/>
    <s v=""/>
    <s v=""/>
    <m/>
    <n v="45000"/>
    <n v="0"/>
    <n v="45000"/>
    <n v="45000"/>
    <s v="09/10/2025 14:06:54"/>
    <n v="396"/>
    <n v="44604"/>
    <s v="09/10/2025 14:06:54"/>
    <s v="1: \1\45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4:06:54"/>
    <s v=""/>
    <s v=""/>
    <s v="00"/>
    <s v=""/>
  </r>
  <r>
    <n v="38"/>
    <s v="09/10/2025 13:33:52"/>
    <n v="770265132"/>
    <x v="3"/>
    <s v="CPMCL004"/>
    <s v="CPMCHULONGVUNGTAU 01"/>
    <s v="11230510745"/>
    <s v=""/>
    <s v=""/>
    <s v="24781"/>
    <s v=""/>
    <s v=""/>
    <s v=""/>
    <s v="093xxxx254"/>
    <s v="0000000000"/>
    <s v="xxxxxxx000"/>
    <m/>
    <s v=""/>
    <s v=""/>
    <s v=""/>
    <m/>
    <n v="50000"/>
    <n v="0"/>
    <n v="50000"/>
    <n v="50000"/>
    <s v="09/10/2025 13:33:52"/>
    <n v="440"/>
    <n v="49560"/>
    <s v="09/10/2025 13:33:52"/>
    <s v="1: \1\50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3:33:52"/>
    <s v=""/>
    <s v=""/>
    <s v="00"/>
    <s v=""/>
  </r>
  <r>
    <n v="39"/>
    <s v="09/10/2025 13:30:46"/>
    <n v="770262952"/>
    <x v="2"/>
    <s v="CPMCL008"/>
    <s v="CPMCHULONG BA RIA 01"/>
    <s v="619164"/>
    <s v=""/>
    <s v=""/>
    <s v="619164"/>
    <s v=""/>
    <s v=""/>
    <s v=""/>
    <s v="090xxxx030"/>
    <s v="DUONG *** **** LOAN"/>
    <s v="600120xxx2796"/>
    <m/>
    <s v=""/>
    <s v=""/>
    <s v=""/>
    <m/>
    <n v="20000"/>
    <n v="0"/>
    <n v="20000"/>
    <n v="20000"/>
    <s v="09/10/2025 13:30:46"/>
    <n v="176"/>
    <n v="19824"/>
    <s v="09/10/2025 13:30:46"/>
    <s v="1: \1\20000"/>
    <s v=""/>
    <s v="AGRIBANK"/>
    <s v="Tài khoản nội địa"/>
    <m/>
    <s v="Thẻ nội địa/tài khoản ngân hàng"/>
    <s v="QR"/>
    <s v="QR-Offline"/>
    <s v="Không"/>
    <s v=""/>
    <s v=""/>
    <m/>
    <s v=""/>
    <s v="Thành công"/>
    <s v="10/10/2025 13:30:46"/>
    <s v=""/>
    <s v=""/>
    <s v="00"/>
    <s v=""/>
  </r>
  <r>
    <n v="40"/>
    <s v="09/10/2025 13:25:57"/>
    <n v="770259485"/>
    <x v="5"/>
    <s v="CPMCL012"/>
    <s v="CPMCLONGLONGXUYEN 01"/>
    <s v="FT25282279828513"/>
    <s v=""/>
    <s v=""/>
    <s v="132546120PuzWrGe"/>
    <s v=""/>
    <s v=""/>
    <s v=""/>
    <s v="000xxxx859"/>
    <s v="JHONA **** ******* ALVARINA"/>
    <s v="190400xxxx0018"/>
    <m/>
    <s v=""/>
    <s v=""/>
    <s v=""/>
    <m/>
    <n v="25000"/>
    <n v="0"/>
    <n v="25000"/>
    <n v="25000"/>
    <s v="09/10/2025 13:25:57"/>
    <n v="220"/>
    <n v="24780"/>
    <s v="09/10/2025 13:25:57"/>
    <s v="1: \1\25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13:25:57"/>
    <s v=""/>
    <s v=""/>
    <s v="00"/>
    <s v=""/>
  </r>
  <r>
    <n v="41"/>
    <s v="09/10/2025 13:21:37"/>
    <n v="770256326"/>
    <x v="3"/>
    <s v="CPMCL004"/>
    <s v="CPMCHULONGVUNGTAU 01"/>
    <s v="1275380225282132131586227"/>
    <s v=""/>
    <s v=""/>
    <s v="23994455780"/>
    <s v=""/>
    <s v=""/>
    <s v=""/>
    <s v="094xxxx776"/>
    <s v="NGUYEN ***** *** NGUYEN"/>
    <s v="xxxxxxx559"/>
    <m/>
    <s v=""/>
    <s v=""/>
    <s v=""/>
    <m/>
    <n v="44000"/>
    <n v="0"/>
    <n v="44000"/>
    <n v="44000"/>
    <s v="09/10/2025 13:21:37"/>
    <n v="387"/>
    <n v="43613"/>
    <s v="09/10/2025 13:21:37"/>
    <s v="1: \1\44000"/>
    <s v=""/>
    <s v="BIDV"/>
    <s v="Tài khoản nội địa"/>
    <m/>
    <s v="Thẻ nội địa/tài khoản ngân hàng"/>
    <s v="QR"/>
    <s v="QR-Offline"/>
    <s v="Không"/>
    <s v=""/>
    <s v=""/>
    <m/>
    <s v=""/>
    <s v="Thành công"/>
    <s v="10/10/2025 13:21:37"/>
    <s v=""/>
    <s v=""/>
    <s v="00"/>
    <s v=""/>
  </r>
  <r>
    <n v="42"/>
    <s v="09/10/2025 12:37:17"/>
    <n v="770219878"/>
    <x v="3"/>
    <s v="CPMCL004"/>
    <s v="CPMCHULONGVUNGTAU 01"/>
    <s v="550CTMB252820143"/>
    <s v=""/>
    <s v=""/>
    <s v="550CTMB252820143"/>
    <s v=""/>
    <s v=""/>
    <s v=""/>
    <s v="754xxxx711"/>
    <s v="PHAM *** ***** TUONG"/>
    <s v="*****7x1088"/>
    <m/>
    <s v=""/>
    <s v=""/>
    <s v=""/>
    <m/>
    <n v="30000"/>
    <n v="0"/>
    <n v="30000"/>
    <n v="30000"/>
    <s v="09/10/2025 12:37:17"/>
    <n v="264"/>
    <n v="29736"/>
    <s v="09/10/2025 12:37:17"/>
    <s v="1: \1\30000"/>
    <s v=""/>
    <s v="TPBANK"/>
    <s v="Tài khoản nội địa"/>
    <m/>
    <s v="Thẻ nội địa/tài khoản ngân hàng"/>
    <s v="QR"/>
    <s v="QR-Offline"/>
    <s v="Không"/>
    <s v=""/>
    <s v=""/>
    <m/>
    <s v=""/>
    <s v="Thành công"/>
    <s v="10/10/2025 12:37:17"/>
    <s v=""/>
    <s v=""/>
    <s v="00"/>
    <s v=""/>
  </r>
  <r>
    <n v="43"/>
    <s v="09/10/2025 12:18:57"/>
    <n v="770201860"/>
    <x v="0"/>
    <s v="CPMCL019"/>
    <s v="CPMCLONGHOANGDIEU 01"/>
    <s v="FT25282730004905"/>
    <s v=""/>
    <s v=""/>
    <s v="BP000227j786"/>
    <s v=""/>
    <s v=""/>
    <s v=""/>
    <s v="032xxxx520"/>
    <s v="VU ***** HUNG"/>
    <s v="xxxxxxx520"/>
    <m/>
    <s v=""/>
    <s v=""/>
    <s v=""/>
    <m/>
    <n v="18000"/>
    <n v="0"/>
    <n v="18000"/>
    <n v="18000"/>
    <s v="09/10/2025 12:18:57"/>
    <n v="158"/>
    <n v="17842"/>
    <s v="09/10/2025 12:18:57"/>
    <s v="1: \1\18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12:18:57"/>
    <s v="THANH TOAN QR PAY"/>
    <s v="THANH TOAN QR PAY"/>
    <s v="00"/>
    <s v=""/>
  </r>
  <r>
    <n v="44"/>
    <s v="09/10/2025 12:15:44"/>
    <n v="770198366"/>
    <x v="5"/>
    <s v="CPMCL012"/>
    <s v="CPMCLONGLONGXUYEN 01"/>
    <s v="11229683406"/>
    <s v=""/>
    <s v=""/>
    <s v="10270"/>
    <s v=""/>
    <s v=""/>
    <s v=""/>
    <s v="096xxxx134"/>
    <s v="0000000000"/>
    <s v="xxxxxxx000"/>
    <m/>
    <s v=""/>
    <s v=""/>
    <s v=""/>
    <m/>
    <n v="18000"/>
    <n v="0"/>
    <n v="18000"/>
    <n v="18000"/>
    <s v="09/10/2025 12:15:44"/>
    <n v="158"/>
    <n v="17842"/>
    <s v="09/10/2025 12:15:44"/>
    <s v="1: \1\18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2:15:44"/>
    <s v=""/>
    <s v=""/>
    <s v="00"/>
    <s v=""/>
  </r>
  <r>
    <n v="45"/>
    <s v="09/10/2025 12:12:13"/>
    <n v="770194402"/>
    <x v="3"/>
    <s v="CPMCL004"/>
    <s v="CPMCHULONGVUNGTAU 01"/>
    <s v="6ff3a4b0-cce9-417e-a116-dddf50ada204"/>
    <s v=""/>
    <s v=""/>
    <s v="FT25282936YL"/>
    <s v=""/>
    <s v=""/>
    <s v=""/>
    <s v="093xxxx511"/>
    <m/>
    <s v="109000xx4465"/>
    <m/>
    <s v=""/>
    <s v=""/>
    <s v=""/>
    <m/>
    <n v="25000"/>
    <n v="0"/>
    <n v="25000"/>
    <n v="25000"/>
    <s v="09/10/2025 12:12:14"/>
    <n v="220"/>
    <n v="24780"/>
    <s v="09/10/2025 12:12:14"/>
    <s v="1: \1\25000"/>
    <s v="TT QR VNPAY - Nguyen Thi Bich Tuyen thanh toan"/>
    <s v="PVCOMBANK"/>
    <s v="Tài khoản nội địa"/>
    <m/>
    <s v="Thẻ nội địa/tài khoản ngân hàng"/>
    <s v="QR"/>
    <s v="QR-Offline"/>
    <s v="Không"/>
    <s v=""/>
    <s v=""/>
    <m/>
    <s v=""/>
    <s v="Thành công"/>
    <s v="10/10/2025 12:12:13"/>
    <s v="TT QR VNPAY - Nguyen Thi Bich Tuyen thanh toan"/>
    <s v="TT QR VNPAY - Nguyen Thi Bich Tuyen thanh toan"/>
    <s v="00"/>
    <s v=""/>
  </r>
  <r>
    <n v="46"/>
    <s v="09/10/2025 12:09:36"/>
    <n v="770191556"/>
    <x v="3"/>
    <s v="CPMCL004"/>
    <s v="CPMCHULONGVUNGTAU 01"/>
    <s v="FT25282164977904"/>
    <s v=""/>
    <s v=""/>
    <s v="BP000227idei"/>
    <s v=""/>
    <s v=""/>
    <s v=""/>
    <s v="035xxxx779"/>
    <s v="HUYNH ***** TUAN"/>
    <s v="xxxxxxx779"/>
    <m/>
    <s v=""/>
    <s v=""/>
    <s v=""/>
    <m/>
    <n v="65000"/>
    <n v="0"/>
    <n v="65000"/>
    <n v="65000"/>
    <s v="09/10/2025 12:09:36"/>
    <n v="572"/>
    <n v="64428"/>
    <s v="09/10/2025 12:09:36"/>
    <s v="1: \1\65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12:09:36"/>
    <s v="THANH TOAN QR PAY"/>
    <s v="THANH TOAN QR PAY"/>
    <s v="00"/>
    <s v=""/>
  </r>
  <r>
    <n v="47"/>
    <s v="09/10/2025 12:05:44"/>
    <n v="770187262"/>
    <x v="1"/>
    <s v="CPMCL056"/>
    <s v="CPMCL BL 01"/>
    <s v="11229542132"/>
    <s v=""/>
    <s v=""/>
    <s v="7818"/>
    <s v=""/>
    <s v=""/>
    <s v=""/>
    <s v="090xxxx319"/>
    <s v="0000000000"/>
    <s v="xxxxxxx000"/>
    <m/>
    <s v=""/>
    <s v=""/>
    <s v=""/>
    <m/>
    <n v="54000"/>
    <n v="0"/>
    <n v="54000"/>
    <n v="54000"/>
    <s v="09/10/2025 12:05:44"/>
    <n v="475"/>
    <n v="53525"/>
    <s v="09/10/2025 12:05:44"/>
    <s v="1: \1\54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2:05:44"/>
    <s v=""/>
    <s v=""/>
    <s v="00"/>
    <s v=""/>
  </r>
  <r>
    <n v="48"/>
    <s v="09/10/2025 11:21:33"/>
    <n v="770143792"/>
    <x v="1"/>
    <s v="CPMCL056"/>
    <s v="CPMCL BL 01"/>
    <s v="FT25282465660703"/>
    <s v=""/>
    <s v=""/>
    <s v="112122362F18sDDu"/>
    <s v=""/>
    <s v=""/>
    <s v=""/>
    <s v="000xxxx598"/>
    <s v="HUYNH **** TUYET"/>
    <s v="xxxxxxx898"/>
    <m/>
    <s v=""/>
    <s v=""/>
    <s v=""/>
    <m/>
    <n v="69000"/>
    <n v="0"/>
    <n v="69000"/>
    <n v="69000"/>
    <s v="09/10/2025 11:21:33"/>
    <n v="607"/>
    <n v="68393"/>
    <s v="09/10/2025 11:21:33"/>
    <s v="1: \1\69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11:21:33"/>
    <s v=""/>
    <s v=""/>
    <s v="00"/>
    <s v=""/>
  </r>
  <r>
    <n v="49"/>
    <s v="09/10/2025 11:20:37"/>
    <n v="770143121"/>
    <x v="0"/>
    <s v="CPMCL019"/>
    <s v="CPMCLONGHOANGDIEU 01"/>
    <s v="60160199000000160788406"/>
    <s v=""/>
    <s v=""/>
    <s v="000000160788406"/>
    <s v=""/>
    <s v=""/>
    <s v=""/>
    <s v="090xxxx867"/>
    <s v="VO **** VAN"/>
    <s v="100875xx3226"/>
    <m/>
    <s v=""/>
    <s v=""/>
    <s v=""/>
    <m/>
    <n v="25000"/>
    <n v="0"/>
    <n v="25000"/>
    <n v="25000"/>
    <s v="09/10/2025 11:20:42"/>
    <n v="220"/>
    <n v="24780"/>
    <s v="09/10/2025 11:20:43"/>
    <s v="1: \1\25000"/>
    <s v=""/>
    <s v="VIETINBANK"/>
    <s v="Tài khoản nội địa"/>
    <m/>
    <s v="Thẻ nội địa/tài khoản ngân hàng"/>
    <s v="QR"/>
    <s v="QR-Offline"/>
    <s v="Không"/>
    <s v=""/>
    <s v=""/>
    <m/>
    <s v=""/>
    <s v="Thành công"/>
    <s v="10/10/2025 11:20:37"/>
    <s v=""/>
    <s v=""/>
    <s v="00"/>
    <s v=""/>
  </r>
  <r>
    <n v="50"/>
    <s v="09/10/2025 11:00:25"/>
    <n v="770125927"/>
    <x v="7"/>
    <s v="CPMCL062"/>
    <s v="CAPHEMUOI CL HVHUE 1"/>
    <s v="FT25282065009437"/>
    <s v=""/>
    <s v=""/>
    <s v="BP000227cit0"/>
    <s v=""/>
    <s v=""/>
    <s v=""/>
    <s v="092xxxx547"/>
    <s v="NGUYEN ***** LONG"/>
    <s v="xxxxxxx547"/>
    <m/>
    <s v=""/>
    <s v=""/>
    <s v=""/>
    <m/>
    <n v="25000"/>
    <n v="0"/>
    <n v="25000"/>
    <n v="25000"/>
    <s v="09/10/2025 11:00:25"/>
    <n v="220"/>
    <n v="24780"/>
    <s v="09/10/2025 11:00:25"/>
    <s v="1: \1\25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11:00:25"/>
    <s v="THANH TOAN QR PAY"/>
    <s v="THANH TOAN QR PAY"/>
    <s v="00"/>
    <s v=""/>
  </r>
  <r>
    <n v="51"/>
    <s v="09/10/2025 10:55:14"/>
    <n v="770121774"/>
    <x v="1"/>
    <s v="CPMCL056"/>
    <s v="CPMCL BL 01"/>
    <s v="XTF3208911270136"/>
    <s v=""/>
    <s v=""/>
    <s v="TF251009103358425"/>
    <s v=""/>
    <s v=""/>
    <s v=""/>
    <s v="077xxxx022"/>
    <s v="DUONG **** CHI"/>
    <s v="800704xxx5942"/>
    <m/>
    <s v=""/>
    <s v=""/>
    <s v=""/>
    <m/>
    <n v="23000"/>
    <n v="0"/>
    <n v="23000"/>
    <n v="23000"/>
    <s v="09/10/2025 10:55:15"/>
    <n v="202"/>
    <n v="22798"/>
    <s v="09/10/2025 10:55:15"/>
    <s v="1: \1\23000"/>
    <s v=""/>
    <s v="TIMOBVB"/>
    <s v="Tài khoản nội địa"/>
    <m/>
    <s v="Thẻ nội địa/tài khoản ngân hàng"/>
    <s v="QR"/>
    <s v="QR-Offline"/>
    <s v="Không"/>
    <s v=""/>
    <s v=""/>
    <m/>
    <s v=""/>
    <s v="Thành công"/>
    <s v="10/10/2025 10:55:14"/>
    <s v=""/>
    <s v=""/>
    <s v="00"/>
    <s v=""/>
  </r>
  <r>
    <n v="52"/>
    <s v="09/10/2025 10:51:05"/>
    <n v="770118854"/>
    <x v="3"/>
    <s v="CPMCL004"/>
    <s v="CPMCHULONGVUNGTAU 01"/>
    <s v="11228525961"/>
    <s v=""/>
    <s v=""/>
    <s v="91474"/>
    <s v=""/>
    <s v=""/>
    <s v=""/>
    <s v="092xxxx194"/>
    <s v="0000000000"/>
    <s v="xxxxxxx000"/>
    <m/>
    <s v=""/>
    <s v=""/>
    <s v=""/>
    <m/>
    <n v="18000"/>
    <n v="0"/>
    <n v="18000"/>
    <n v="18000"/>
    <s v="09/10/2025 10:51:06"/>
    <n v="158"/>
    <n v="17842"/>
    <s v="09/10/2025 10:51:06"/>
    <s v="1: \1\18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10:51:05"/>
    <s v=""/>
    <s v=""/>
    <s v="00"/>
    <s v=""/>
  </r>
  <r>
    <n v="53"/>
    <s v="09/10/2025 10:38:45"/>
    <n v="770110164"/>
    <x v="3"/>
    <s v="CPMCL004"/>
    <s v="CPMCHULONGVUNGTAU 01"/>
    <s v="XTF7324759110007"/>
    <s v=""/>
    <s v=""/>
    <s v="TF251009113351937"/>
    <s v=""/>
    <s v=""/>
    <s v=""/>
    <s v="093xxxx021"/>
    <s v="TONG **** ***** NHU"/>
    <s v="903704xxx7807"/>
    <m/>
    <s v=""/>
    <s v=""/>
    <s v=""/>
    <m/>
    <n v="68000"/>
    <n v="0"/>
    <n v="68000"/>
    <n v="68000"/>
    <s v="09/10/2025 10:38:45"/>
    <n v="598"/>
    <n v="67402"/>
    <s v="09/10/2025 10:38:45"/>
    <s v="1: \1\68000"/>
    <s v=""/>
    <s v="TIMOBVB"/>
    <s v="Tài khoản nội địa"/>
    <m/>
    <s v="Thẻ nội địa/tài khoản ngân hàng"/>
    <s v="QR"/>
    <s v="QR-Offline"/>
    <s v="Không"/>
    <s v=""/>
    <s v=""/>
    <m/>
    <s v=""/>
    <s v="Thành công"/>
    <s v="10/10/2025 10:38:45"/>
    <s v=""/>
    <s v=""/>
    <s v="00"/>
    <s v=""/>
  </r>
  <r>
    <n v="54"/>
    <s v="09/10/2025 10:38:00"/>
    <n v="770109581"/>
    <x v="0"/>
    <s v="CPMCL019"/>
    <s v="CPMCLONGHOANGDIEU 01"/>
    <s v="FT25282936404943"/>
    <s v=""/>
    <s v=""/>
    <s v="BP000227avpe"/>
    <s v=""/>
    <s v=""/>
    <s v=""/>
    <s v="093xxxx366"/>
    <s v="DINH ****** ***** HOANG"/>
    <s v="xxxxxxx366"/>
    <m/>
    <s v=""/>
    <s v=""/>
    <s v=""/>
    <m/>
    <n v="18000"/>
    <n v="0"/>
    <n v="18000"/>
    <n v="18000"/>
    <s v="09/10/2025 10:38:00"/>
    <n v="158"/>
    <n v="17842"/>
    <s v="09/10/2025 10:38:00"/>
    <s v="1: \1\18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10:38:00"/>
    <s v="THANH TOAN QR PAY"/>
    <s v="THANH TOAN QR PAY"/>
    <s v="00"/>
    <s v=""/>
  </r>
  <r>
    <n v="55"/>
    <s v="09/10/2025 10:16:31"/>
    <n v="770094086"/>
    <x v="0"/>
    <s v="CPMCL019"/>
    <s v="CPMCLONGHOANGDIEU 01"/>
    <s v="1224777425282101625381684"/>
    <s v=""/>
    <s v=""/>
    <s v="23993151569"/>
    <s v=""/>
    <s v=""/>
    <s v=""/>
    <s v="037xxxx373"/>
    <s v="HOANG ***** HAI"/>
    <s v="xxxxxxx903"/>
    <m/>
    <s v=""/>
    <s v=""/>
    <s v=""/>
    <m/>
    <n v="18000"/>
    <n v="0"/>
    <n v="18000"/>
    <n v="18000"/>
    <s v="09/10/2025 10:16:31"/>
    <n v="158"/>
    <n v="17842"/>
    <s v="09/10/2025 10:16:31"/>
    <s v="1: \1\18000"/>
    <s v=""/>
    <s v="BIDV"/>
    <s v="Tài khoản nội địa"/>
    <m/>
    <s v="Thẻ nội địa/tài khoản ngân hàng"/>
    <s v="QR"/>
    <s v="QR-Offline"/>
    <s v="Không"/>
    <s v=""/>
    <s v=""/>
    <m/>
    <s v=""/>
    <s v="Thành công"/>
    <s v="10/10/2025 10:16:31"/>
    <s v=""/>
    <s v=""/>
    <s v="00"/>
    <s v=""/>
  </r>
  <r>
    <n v="56"/>
    <s v="09/10/2025 10:06:13"/>
    <n v="770086127"/>
    <x v="1"/>
    <s v="CPMCL056"/>
    <s v="CPMCL BL 01"/>
    <s v="19158498"/>
    <s v=""/>
    <s v=""/>
    <s v="19158498"/>
    <s v=""/>
    <s v=""/>
    <s v=""/>
    <s v="070xxxx412"/>
    <s v="IBMB"/>
    <s v="xxxxx001"/>
    <m/>
    <s v=""/>
    <s v=""/>
    <s v=""/>
    <m/>
    <n v="18000"/>
    <n v="0"/>
    <n v="18000"/>
    <n v="18000"/>
    <s v="09/10/2025 10:06:14"/>
    <n v="158"/>
    <n v="17842"/>
    <s v="09/10/2025 10:06:14"/>
    <s v="1: \1\18000"/>
    <s v=""/>
    <s v="ACB"/>
    <s v="Tài khoản nội địa"/>
    <m/>
    <s v="Thẻ nội địa/tài khoản ngân hàng"/>
    <s v="QR"/>
    <s v="QR-Offline"/>
    <s v="Không"/>
    <s v=""/>
    <s v=""/>
    <m/>
    <s v=""/>
    <s v="Thành công"/>
    <s v="10/10/2025 10:06:13"/>
    <s v=""/>
    <s v=""/>
    <s v="00"/>
    <s v=""/>
  </r>
  <r>
    <n v="57"/>
    <s v="09/10/2025 09:56:12"/>
    <n v="770078266"/>
    <x v="0"/>
    <s v="CPMCL019"/>
    <s v="CPMCLONGHOANGDIEU 01"/>
    <s v="FT25282066014800"/>
    <s v=""/>
    <s v=""/>
    <s v="095602085eBtWbeo"/>
    <s v=""/>
    <s v=""/>
    <s v=""/>
    <s v="000xxxx955"/>
    <s v="LE ***** ** VY"/>
    <s v="xxxxxxx000"/>
    <m/>
    <s v=""/>
    <s v=""/>
    <s v=""/>
    <m/>
    <n v="18000"/>
    <n v="0"/>
    <n v="18000"/>
    <n v="18000"/>
    <s v="09/10/2025 09:56:12"/>
    <n v="158"/>
    <n v="17842"/>
    <s v="09/10/2025 09:56:12"/>
    <s v="1: \1\18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09:56:12"/>
    <s v=""/>
    <s v=""/>
    <s v="00"/>
    <s v=""/>
  </r>
  <r>
    <n v="58"/>
    <s v="09/10/2025 09:54:45"/>
    <n v="770077158"/>
    <x v="6"/>
    <s v="CPMCL011"/>
    <s v="CPMCLONGKHAVANCAN 01"/>
    <s v="553476"/>
    <s v=""/>
    <s v=""/>
    <s v="553476"/>
    <s v=""/>
    <s v=""/>
    <s v=""/>
    <s v="096xxxx775"/>
    <s v="THAI *** MUI"/>
    <s v="559020xxx5721"/>
    <m/>
    <s v=""/>
    <s v=""/>
    <s v=""/>
    <m/>
    <n v="18000"/>
    <n v="0"/>
    <n v="18000"/>
    <n v="18000"/>
    <s v="09/10/2025 09:54:45"/>
    <n v="158"/>
    <n v="17842"/>
    <s v="09/10/2025 09:54:45"/>
    <s v="1: \1\18000"/>
    <s v=""/>
    <s v="AGRIBANK"/>
    <s v="Tài khoản nội địa"/>
    <m/>
    <s v="Thẻ nội địa/tài khoản ngân hàng"/>
    <s v="QR"/>
    <s v="QR-Offline"/>
    <s v="Không"/>
    <s v=""/>
    <s v=""/>
    <m/>
    <s v=""/>
    <s v="Thành công"/>
    <s v="10/10/2025 09:54:45"/>
    <s v=""/>
    <s v=""/>
    <s v="00"/>
    <s v=""/>
  </r>
  <r>
    <n v="59"/>
    <s v="09/10/2025 09:27:46"/>
    <n v="770057017"/>
    <x v="3"/>
    <s v="CPMCL004"/>
    <s v="CPMCHULONGVUNGTAU 01"/>
    <s v="0466801"/>
    <s v=""/>
    <s v=""/>
    <s v="046680"/>
    <s v=""/>
    <s v=""/>
    <s v=""/>
    <s v="090xxxx373"/>
    <s v="LE *** ***** VAN"/>
    <s v="051704xxxxx6886"/>
    <m/>
    <s v=""/>
    <s v=""/>
    <s v=""/>
    <m/>
    <n v="43000"/>
    <n v="0"/>
    <n v="43000"/>
    <n v="43000"/>
    <s v="09/10/2025 09:27:46"/>
    <n v="378"/>
    <n v="42622"/>
    <s v="09/10/2025 09:27:46"/>
    <s v="1: \1\43000"/>
    <s v=""/>
    <s v="HDBANK"/>
    <s v="Tài khoản nội địa"/>
    <m/>
    <s v="Thẻ nội địa/tài khoản ngân hàng"/>
    <s v="QR"/>
    <s v="QR-Offline"/>
    <s v="Không"/>
    <s v=""/>
    <s v=""/>
    <m/>
    <s v=""/>
    <s v="Thành công"/>
    <s v="10/10/2025 09:27:46"/>
    <s v=""/>
    <s v=""/>
    <s v="00"/>
    <s v=""/>
  </r>
  <r>
    <n v="60"/>
    <s v="09/10/2025 09:25:40"/>
    <n v="770055440"/>
    <x v="3"/>
    <s v="CPMCL004"/>
    <s v="CPMCHULONGVUNGTAU 01"/>
    <s v="FT25282120827601"/>
    <s v=""/>
    <s v=""/>
    <s v="BP0002275dmc"/>
    <s v=""/>
    <s v=""/>
    <s v=""/>
    <s v="035xxxx779"/>
    <s v="HUYNH ***** TUAN"/>
    <s v="xxxxxxx779"/>
    <m/>
    <s v=""/>
    <s v=""/>
    <s v=""/>
    <m/>
    <n v="25000"/>
    <n v="0"/>
    <n v="25000"/>
    <n v="25000"/>
    <s v="09/10/2025 09:25:40"/>
    <n v="220"/>
    <n v="24780"/>
    <s v="09/10/2025 09:25:40"/>
    <s v="1: \1\25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09:25:40"/>
    <s v="THANH TOAN QR PAY"/>
    <s v="THANH TOAN QR PAY"/>
    <s v="00"/>
    <s v=""/>
  </r>
  <r>
    <n v="61"/>
    <s v="09/10/2025 09:10:51"/>
    <n v="770043938"/>
    <x v="0"/>
    <s v="CPMCL019"/>
    <s v="CPMCLONGHOANGDIEU 01"/>
    <s v="FT25282480908046"/>
    <s v=""/>
    <s v=""/>
    <s v="BP00022745d6"/>
    <s v=""/>
    <s v=""/>
    <s v=""/>
    <s v="082xxxx797"/>
    <s v="VUONG ***** BANG"/>
    <s v="xxxxxxx797"/>
    <m/>
    <s v=""/>
    <s v=""/>
    <s v=""/>
    <m/>
    <n v="20000"/>
    <n v="0"/>
    <n v="20000"/>
    <n v="20000"/>
    <s v="09/10/2025 09:10:51"/>
    <n v="176"/>
    <n v="19824"/>
    <s v="09/10/2025 09:10:51"/>
    <s v="1: \1\20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09:10:51"/>
    <s v="THANH TOAN QR PAY"/>
    <s v="THANH TOAN QR PAY"/>
    <s v="00"/>
    <s v=""/>
  </r>
  <r>
    <n v="62"/>
    <s v="09/10/2025 08:25:04"/>
    <n v="770008917"/>
    <x v="3"/>
    <s v="CPMCL004"/>
    <s v="CPMCHULONGVUNGTAU 01"/>
    <s v="FT25282364501844"/>
    <s v=""/>
    <s v=""/>
    <s v="082458117X9AYpE8"/>
    <s v=""/>
    <s v=""/>
    <s v=""/>
    <s v="000xxxx956"/>
    <s v="TRAN ****** SANG"/>
    <s v="190300xxxx0011"/>
    <m/>
    <s v=""/>
    <s v=""/>
    <s v=""/>
    <m/>
    <n v="25000"/>
    <n v="0"/>
    <n v="25000"/>
    <n v="25000"/>
    <s v="09/10/2025 08:25:05"/>
    <n v="220"/>
    <n v="24780"/>
    <s v="09/10/2025 08:25:05"/>
    <s v="1: \1\25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08:25:04"/>
    <s v=""/>
    <s v=""/>
    <s v="00"/>
    <s v=""/>
  </r>
  <r>
    <n v="63"/>
    <s v="09/10/2025 08:23:56"/>
    <n v="770008077"/>
    <x v="2"/>
    <s v="CPMCL008"/>
    <s v="CPMCHULONG BA RIA 01"/>
    <s v="FT25282366940892"/>
    <s v=""/>
    <s v=""/>
    <s v="BP00022700qk"/>
    <s v=""/>
    <s v=""/>
    <s v=""/>
    <s v="036xxxx034"/>
    <s v="NGUYEN **** TUAN"/>
    <s v="xxxxxxx034"/>
    <m/>
    <s v=""/>
    <s v=""/>
    <s v=""/>
    <m/>
    <n v="25000"/>
    <n v="0"/>
    <n v="25000"/>
    <n v="25000"/>
    <s v="09/10/2025 08:23:56"/>
    <n v="220"/>
    <n v="24780"/>
    <s v="09/10/2025 08:23:56"/>
    <s v="1: \1\25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08:23:56"/>
    <s v="THANH TOAN QR PAY"/>
    <s v="THANH TOAN QR PAY"/>
    <s v="00"/>
    <s v=""/>
  </r>
  <r>
    <n v="64"/>
    <s v="09/10/2025 08:19:49"/>
    <n v="770004993"/>
    <x v="1"/>
    <s v="CPMCL056"/>
    <s v="CPMCL BL 01"/>
    <s v="11226701463"/>
    <s v=""/>
    <s v=""/>
    <s v="61314"/>
    <s v=""/>
    <s v=""/>
    <s v=""/>
    <s v="090xxxx591"/>
    <s v="0000000000"/>
    <s v="xxxxxxx000"/>
    <m/>
    <s v=""/>
    <s v=""/>
    <s v=""/>
    <m/>
    <n v="50000"/>
    <n v="0"/>
    <n v="50000"/>
    <n v="50000"/>
    <s v="09/10/2025 08:19:49"/>
    <n v="440"/>
    <n v="49560"/>
    <s v="09/10/2025 08:19:49"/>
    <s v="1: \1\50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08:19:49"/>
    <s v=""/>
    <s v=""/>
    <s v="00"/>
    <s v=""/>
  </r>
  <r>
    <n v="65"/>
    <s v="09/10/2025 08:18:10"/>
    <n v="770004017"/>
    <x v="1"/>
    <s v="CPMCL056"/>
    <s v="CPMCL BL 01"/>
    <s v="19155533"/>
    <s v=""/>
    <s v=""/>
    <s v="19155533"/>
    <s v=""/>
    <s v=""/>
    <s v=""/>
    <s v="093xxxx513"/>
    <s v="IBMB"/>
    <s v="xxxx817"/>
    <m/>
    <s v=""/>
    <s v=""/>
    <s v=""/>
    <m/>
    <n v="25000"/>
    <n v="0"/>
    <n v="25000"/>
    <n v="25000"/>
    <s v="09/10/2025 08:18:11"/>
    <n v="220"/>
    <n v="24780"/>
    <s v="09/10/2025 08:18:11"/>
    <s v="1: \1\25000"/>
    <s v=""/>
    <s v="ACB"/>
    <s v="Tài khoản nội địa"/>
    <m/>
    <s v="Thẻ nội địa/tài khoản ngân hàng"/>
    <s v="QR"/>
    <s v="QR-Offline"/>
    <s v="Không"/>
    <s v=""/>
    <s v=""/>
    <m/>
    <s v=""/>
    <s v="Thành công"/>
    <s v="10/10/2025 08:18:10"/>
    <s v=""/>
    <s v=""/>
    <s v="00"/>
    <s v=""/>
  </r>
  <r>
    <n v="66"/>
    <s v="09/10/2025 08:16:04"/>
    <n v="770002460"/>
    <x v="3"/>
    <s v="CPMCL004"/>
    <s v="CPMCHULONGVUNGTAU 01"/>
    <s v="19155467"/>
    <s v=""/>
    <s v=""/>
    <s v="19155467"/>
    <s v=""/>
    <s v=""/>
    <s v=""/>
    <s v="036xxxx936"/>
    <s v="IBMB"/>
    <s v="xxxxx287"/>
    <m/>
    <s v=""/>
    <s v=""/>
    <s v=""/>
    <m/>
    <n v="25000"/>
    <n v="0"/>
    <n v="25000"/>
    <n v="25000"/>
    <s v="09/10/2025 08:16:04"/>
    <n v="220"/>
    <n v="24780"/>
    <s v="09/10/2025 08:16:04"/>
    <s v="1: \1\25000"/>
    <s v=""/>
    <s v="ACB"/>
    <s v="Tài khoản nội địa"/>
    <m/>
    <s v="Thẻ nội địa/tài khoản ngân hàng"/>
    <s v="QR"/>
    <s v="QR-Offline"/>
    <s v="Không"/>
    <s v=""/>
    <s v=""/>
    <m/>
    <s v=""/>
    <s v="Thành công"/>
    <s v="10/10/2025 08:16:04"/>
    <s v=""/>
    <s v=""/>
    <s v="00"/>
    <s v=""/>
  </r>
  <r>
    <n v="67"/>
    <s v="09/10/2025 08:12:47"/>
    <n v="769999971"/>
    <x v="2"/>
    <s v="CPMCL008"/>
    <s v="CPMCHULONG BA RIA 01"/>
    <s v="251009jTb89aljG4"/>
    <s v=""/>
    <s v=""/>
    <s v="251009jTb89aljG4"/>
    <s v=""/>
    <s v=""/>
    <s v=""/>
    <s v="***xxxx553"/>
    <m/>
    <s v="xxxxxxx000"/>
    <m/>
    <s v=""/>
    <s v=""/>
    <s v=""/>
    <m/>
    <n v="18000"/>
    <n v="0"/>
    <n v="18000"/>
    <n v="18000"/>
    <s v="09/10/2025 08:12:48"/>
    <n v="158"/>
    <n v="17842"/>
    <s v="09/10/2025 08:12:48"/>
    <s v="1: \1\18000"/>
    <s v=""/>
    <s v="ZALOPAY"/>
    <s v="Tài khoản ví"/>
    <m/>
    <s v="Ví điện tử"/>
    <s v="QR"/>
    <s v="QR-Offline"/>
    <s v="Không"/>
    <s v=""/>
    <s v=""/>
    <m/>
    <s v=""/>
    <s v="Thành công"/>
    <s v="10/10/2025 08:12:47"/>
    <s v=""/>
    <s v=""/>
    <s v="00"/>
    <s v=""/>
  </r>
  <r>
    <n v="68"/>
    <s v="09/10/2025 08:06:21"/>
    <n v="769995371"/>
    <x v="0"/>
    <s v="CPMCL019"/>
    <s v="CPMCLONGHOANGDIEU 01"/>
    <s v="FT25282228830592"/>
    <s v=""/>
    <s v=""/>
    <s v="080608837D8uwf92"/>
    <s v=""/>
    <s v=""/>
    <s v=""/>
    <s v="000xxxx038"/>
    <s v="NGUYEN ***** THINH"/>
    <s v="190300xxxx0021"/>
    <m/>
    <s v=""/>
    <s v=""/>
    <s v=""/>
    <m/>
    <n v="25000"/>
    <n v="0"/>
    <n v="25000"/>
    <n v="25000"/>
    <s v="09/10/2025 08:06:21"/>
    <n v="220"/>
    <n v="24780"/>
    <s v="09/10/2025 08:06:21"/>
    <s v="1: \1\25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08:06:21"/>
    <s v=""/>
    <s v=""/>
    <s v="00"/>
    <s v=""/>
  </r>
  <r>
    <n v="69"/>
    <s v="09/10/2025 08:04:59"/>
    <n v="769994408"/>
    <x v="3"/>
    <s v="CPMCL004"/>
    <s v="CPMCHULONGVUNGTAU 01"/>
    <s v="528201146367"/>
    <s v=""/>
    <s v=""/>
    <s v="528201146367"/>
    <s v=""/>
    <s v=""/>
    <s v=""/>
    <s v="034xxxx038"/>
    <s v="VO **** **** NGUYEN"/>
    <s v="050152xx3850"/>
    <m/>
    <s v=""/>
    <s v=""/>
    <s v=""/>
    <m/>
    <n v="170000"/>
    <n v="0"/>
    <n v="170000"/>
    <n v="170000"/>
    <s v="09/10/2025 08:05:00"/>
    <n v="1496"/>
    <n v="168504"/>
    <s v="09/10/2025 08:05:00"/>
    <s v="1: \1\170000"/>
    <s v="CA PHE MUOI CHU LONG     BARIA-VUNGTAUVN"/>
    <s v="SACOMBANK"/>
    <s v="Tài khoản nội địa"/>
    <m/>
    <s v="Thẻ nội địa/tài khoản ngân hàng"/>
    <s v="QR"/>
    <s v="QR-Offline"/>
    <s v="Không"/>
    <s v=""/>
    <s v=""/>
    <m/>
    <s v=""/>
    <s v="Thành công"/>
    <s v="10/10/2025 08:04:59"/>
    <s v="CA PHE MUOI CHU LONG     BARIA-VUNGTAUVN"/>
    <s v="CA PHE MUOI CHU LONG     BARIA-VUNGTAUVN"/>
    <s v="00"/>
    <s v=""/>
  </r>
  <r>
    <n v="70"/>
    <s v="09/10/2025 08:04:32"/>
    <n v="769994048"/>
    <x v="0"/>
    <s v="CPMCL019"/>
    <s v="CPMCLONGHOANGDIEU 01"/>
    <s v="11226548473"/>
    <s v=""/>
    <s v=""/>
    <s v="58372"/>
    <s v=""/>
    <s v=""/>
    <s v=""/>
    <s v="036xxxx182"/>
    <s v="0000000000"/>
    <s v="xxxxxxx000"/>
    <m/>
    <s v=""/>
    <s v=""/>
    <s v=""/>
    <m/>
    <n v="41000"/>
    <n v="0"/>
    <n v="41000"/>
    <n v="41000"/>
    <s v="09/10/2025 08:04:32"/>
    <n v="361"/>
    <n v="40639"/>
    <s v="09/10/2025 08:04:32"/>
    <s v="1: \1\41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08:04:32"/>
    <s v=""/>
    <s v=""/>
    <s v="00"/>
    <s v=""/>
  </r>
  <r>
    <n v="71"/>
    <s v="09/10/2025 08:01:07"/>
    <n v="769991659"/>
    <x v="2"/>
    <s v="CPMCL008"/>
    <s v="CPMCHULONG BA RIA 01"/>
    <s v="FT25282043059062"/>
    <s v=""/>
    <s v=""/>
    <s v="BP000226rrfe"/>
    <s v=""/>
    <s v=""/>
    <s v=""/>
    <s v="078xxxx454"/>
    <s v="PHAM ****** HOANG"/>
    <s v="689999x6789"/>
    <m/>
    <s v=""/>
    <s v=""/>
    <s v=""/>
    <m/>
    <n v="18000"/>
    <n v="0"/>
    <n v="18000"/>
    <n v="18000"/>
    <s v="09/10/2025 08:01:07"/>
    <n v="158"/>
    <n v="17842"/>
    <s v="09/10/2025 08:01:07"/>
    <s v="1: \1\18000"/>
    <s v="THANH TOAN QR PAY"/>
    <s v="MBBANK"/>
    <s v="Tài khoản nội địa"/>
    <m/>
    <s v="Thẻ nội địa/tài khoản ngân hàng"/>
    <s v="QR"/>
    <s v="QR-Offline"/>
    <s v="Không"/>
    <s v=""/>
    <s v=""/>
    <m/>
    <s v=""/>
    <s v="Thành công"/>
    <s v="10/10/2025 08:01:07"/>
    <s v="THANH TOAN QR PAY"/>
    <s v="THANH TOAN QR PAY"/>
    <s v="00"/>
    <s v=""/>
  </r>
  <r>
    <n v="72"/>
    <s v="09/10/2025 07:59:08"/>
    <n v="769990292"/>
    <x v="3"/>
    <s v="CPMCL004"/>
    <s v="CPMCHULONGVUNGTAU 01"/>
    <s v="19155031"/>
    <s v=""/>
    <s v=""/>
    <s v="19155031"/>
    <s v=""/>
    <s v=""/>
    <s v=""/>
    <s v="070xxxx279"/>
    <s v="IBMB"/>
    <s v="xxxxx047"/>
    <m/>
    <s v=""/>
    <s v=""/>
    <s v=""/>
    <m/>
    <n v="50000"/>
    <n v="0"/>
    <n v="50000"/>
    <n v="50000"/>
    <s v="09/10/2025 07:59:09"/>
    <n v="440"/>
    <n v="49560"/>
    <s v="09/10/2025 07:59:09"/>
    <s v="1: \1\50000"/>
    <s v=""/>
    <s v="ACB"/>
    <s v="Tài khoản nội địa"/>
    <m/>
    <s v="Thẻ nội địa/tài khoản ngân hàng"/>
    <s v="QR"/>
    <s v="QR-Offline"/>
    <s v="Không"/>
    <s v=""/>
    <s v=""/>
    <m/>
    <s v=""/>
    <s v="Thành công"/>
    <s v="10/10/2025 07:59:08"/>
    <s v=""/>
    <s v=""/>
    <s v="00"/>
    <s v=""/>
  </r>
  <r>
    <n v="73"/>
    <s v="09/10/2025 07:57:18"/>
    <n v="769989110"/>
    <x v="3"/>
    <s v="CPMCL004"/>
    <s v="CPMCHULONGVUNGTAU 01"/>
    <s v="11226476864"/>
    <s v=""/>
    <s v=""/>
    <s v="57012"/>
    <s v=""/>
    <s v=""/>
    <s v=""/>
    <s v="093xxxx606"/>
    <s v="0000000000"/>
    <s v="xxxxxxx000"/>
    <m/>
    <s v=""/>
    <s v=""/>
    <s v=""/>
    <m/>
    <n v="25000"/>
    <n v="0"/>
    <n v="25000"/>
    <n v="25000"/>
    <s v="09/10/2025 07:57:18"/>
    <n v="220"/>
    <n v="24780"/>
    <s v="09/10/2025 07:57:18"/>
    <s v="1: \1\25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07:57:18"/>
    <s v=""/>
    <s v=""/>
    <s v="00"/>
    <s v=""/>
  </r>
  <r>
    <n v="74"/>
    <s v="09/10/2025 07:55:27"/>
    <n v="769987767"/>
    <x v="3"/>
    <s v="CPMCL004"/>
    <s v="CPMCHULONGVUNGTAU 01"/>
    <s v="19154926"/>
    <s v=""/>
    <s v=""/>
    <s v="19154926"/>
    <s v=""/>
    <s v=""/>
    <s v=""/>
    <s v="090xxxx809"/>
    <s v="IBMB"/>
    <s v="xxxxx807"/>
    <m/>
    <s v=""/>
    <s v=""/>
    <s v=""/>
    <m/>
    <n v="25000"/>
    <n v="0"/>
    <n v="25000"/>
    <n v="25000"/>
    <s v="09/10/2025 07:55:27"/>
    <n v="220"/>
    <n v="24780"/>
    <s v="09/10/2025 07:55:27"/>
    <s v="1: \1\25000"/>
    <s v=""/>
    <s v="ACB"/>
    <s v="Tài khoản nội địa"/>
    <m/>
    <s v="Thẻ nội địa/tài khoản ngân hàng"/>
    <s v="QR"/>
    <s v="QR-Offline"/>
    <s v="Không"/>
    <s v=""/>
    <s v=""/>
    <m/>
    <s v=""/>
    <s v="Thành công"/>
    <s v="10/10/2025 07:55:27"/>
    <s v=""/>
    <s v=""/>
    <s v="00"/>
    <s v=""/>
  </r>
  <r>
    <n v="75"/>
    <s v="09/10/2025 07:54:04"/>
    <n v="769986705"/>
    <x v="3"/>
    <s v="CPMCL004"/>
    <s v="CPMCHULONGVUNGTAU 01"/>
    <s v="60160199000000160757941"/>
    <s v=""/>
    <s v=""/>
    <s v="000000160757941"/>
    <s v=""/>
    <s v=""/>
    <s v=""/>
    <s v="096xxxx913"/>
    <s v="THUONG ***** HIEU"/>
    <s v="104874xx1628"/>
    <m/>
    <s v=""/>
    <s v=""/>
    <s v=""/>
    <m/>
    <n v="25000"/>
    <n v="0"/>
    <n v="25000"/>
    <n v="25000"/>
    <s v="09/10/2025 07:54:04"/>
    <n v="220"/>
    <n v="24780"/>
    <s v="09/10/2025 07:54:04"/>
    <s v="1: \1\25000"/>
    <s v=""/>
    <s v="VIETINBANK"/>
    <s v="Tài khoản nội địa"/>
    <m/>
    <s v="Thẻ nội địa/tài khoản ngân hàng"/>
    <s v="QR"/>
    <s v="QR-Offline"/>
    <s v="Không"/>
    <s v=""/>
    <s v=""/>
    <m/>
    <s v=""/>
    <s v="Thành công"/>
    <s v="10/10/2025 07:54:04"/>
    <s v=""/>
    <s v=""/>
    <s v="00"/>
    <s v=""/>
  </r>
  <r>
    <n v="76"/>
    <s v="09/10/2025 07:49:30"/>
    <n v="769983573"/>
    <x v="8"/>
    <s v="CPMCL039"/>
    <s v="CPMCLONG LEVANSY 01"/>
    <s v="FT25282209644886"/>
    <s v=""/>
    <s v=""/>
    <s v="074921379HyTMdbu"/>
    <s v=""/>
    <s v=""/>
    <s v=""/>
    <s v="000xxxx519"/>
    <s v="LE *** *** MY"/>
    <s v="190300xxxx0017"/>
    <m/>
    <s v=""/>
    <s v=""/>
    <s v=""/>
    <m/>
    <n v="75000"/>
    <n v="0"/>
    <n v="75000"/>
    <n v="75000"/>
    <s v="09/10/2025 07:49:30"/>
    <n v="660"/>
    <n v="74340"/>
    <s v="09/10/2025 07:49:30"/>
    <s v="1: \1\75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07:49:30"/>
    <s v=""/>
    <s v=""/>
    <s v="00"/>
    <s v=""/>
  </r>
  <r>
    <n v="77"/>
    <s v="09/10/2025 07:19:14"/>
    <n v="769963651"/>
    <x v="0"/>
    <s v="CPMCL019"/>
    <s v="CPMCLONGHOANGDIEU 01"/>
    <s v="FT25282546220034"/>
    <s v=""/>
    <s v=""/>
    <s v="071826050G5edO2Z"/>
    <s v=""/>
    <s v=""/>
    <s v=""/>
    <s v="000xxxx848"/>
    <s v="VO ***** TRI"/>
    <s v="107200xxxx0019"/>
    <m/>
    <s v=""/>
    <s v=""/>
    <s v=""/>
    <m/>
    <n v="390000"/>
    <n v="0"/>
    <n v="390000"/>
    <n v="390000"/>
    <s v="09/10/2025 07:19:15"/>
    <n v="3432"/>
    <n v="386568"/>
    <s v="09/10/2025 07:19:15"/>
    <s v="1: \1\390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07:19:14"/>
    <s v=""/>
    <s v=""/>
    <s v="00"/>
    <s v=""/>
  </r>
  <r>
    <n v="78"/>
    <s v="09/10/2025 07:16:31"/>
    <n v="769962047"/>
    <x v="1"/>
    <s v="CPMCL056"/>
    <s v="CPMCL BL 01"/>
    <s v="667CTMB252820054"/>
    <s v=""/>
    <s v=""/>
    <s v="667CTMB252820054"/>
    <s v=""/>
    <s v=""/>
    <s v=""/>
    <s v="165xxxx411"/>
    <s v="TRAN **** ***** AN"/>
    <s v="*****6x3718"/>
    <m/>
    <s v=""/>
    <s v=""/>
    <s v=""/>
    <m/>
    <n v="25000"/>
    <n v="0"/>
    <n v="25000"/>
    <n v="25000"/>
    <s v="09/10/2025 07:16:31"/>
    <n v="220"/>
    <n v="24780"/>
    <s v="09/10/2025 07:16:31"/>
    <s v="1: \1\25000"/>
    <s v=""/>
    <s v="TPBANK"/>
    <s v="Tài khoản nội địa"/>
    <m/>
    <s v="Thẻ nội địa/tài khoản ngân hàng"/>
    <s v="QR"/>
    <s v="QR-Offline"/>
    <s v="Không"/>
    <s v=""/>
    <s v=""/>
    <m/>
    <s v=""/>
    <s v="Thành công"/>
    <s v="10/10/2025 07:16:31"/>
    <s v=""/>
    <s v=""/>
    <s v="00"/>
    <s v=""/>
  </r>
  <r>
    <n v="79"/>
    <s v="09/10/2025 07:13:18"/>
    <n v="769960158"/>
    <x v="3"/>
    <s v="CPMCL004"/>
    <s v="CPMCHULONGVUNGTAU 01"/>
    <s v="FT25282206935996"/>
    <s v=""/>
    <s v=""/>
    <s v="071251730peuPrl8"/>
    <s v=""/>
    <s v=""/>
    <s v=""/>
    <s v="000xxxx584"/>
    <s v="NGUYEN ***** HA"/>
    <s v="190700xxxx0017"/>
    <m/>
    <s v=""/>
    <s v=""/>
    <s v=""/>
    <m/>
    <n v="25000"/>
    <n v="0"/>
    <n v="25000"/>
    <n v="25000"/>
    <s v="09/10/2025 07:13:18"/>
    <n v="220"/>
    <n v="24780"/>
    <s v="09/10/2025 07:13:18"/>
    <s v="1: \1\25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07:13:18"/>
    <s v=""/>
    <s v=""/>
    <s v="00"/>
    <s v=""/>
  </r>
  <r>
    <n v="80"/>
    <s v="09/10/2025 07:12:40"/>
    <n v="769959834"/>
    <x v="3"/>
    <s v="CPMCL004"/>
    <s v="CPMCHULONGVUNGTAU 01"/>
    <s v="60160199000000160752036"/>
    <s v=""/>
    <s v=""/>
    <s v="000000160752036"/>
    <s v=""/>
    <s v=""/>
    <s v=""/>
    <s v="037xxxx974"/>
    <s v="LE *** TAM"/>
    <s v="102004xx2113"/>
    <m/>
    <s v=""/>
    <s v=""/>
    <s v=""/>
    <m/>
    <n v="25000"/>
    <n v="0"/>
    <n v="25000"/>
    <n v="25000"/>
    <s v="09/10/2025 07:12:40"/>
    <n v="220"/>
    <n v="24780"/>
    <s v="09/10/2025 07:12:40"/>
    <s v="1: \1\25000"/>
    <s v="bbb"/>
    <s v="VIETINBANK"/>
    <s v="Tài khoản nội địa"/>
    <m/>
    <s v="Thẻ nội địa/tài khoản ngân hàng"/>
    <s v="QR"/>
    <s v="QR-Offline"/>
    <s v="Không"/>
    <s v=""/>
    <s v=""/>
    <m/>
    <s v=""/>
    <s v="Thành công"/>
    <s v="10/10/2025 07:12:40"/>
    <s v="bbb"/>
    <s v="bbb"/>
    <s v="00"/>
    <s v=""/>
  </r>
  <r>
    <n v="81"/>
    <s v="09/10/2025 07:10:17"/>
    <n v="769958454"/>
    <x v="3"/>
    <s v="CPMCL004"/>
    <s v="CPMCHULONGVUNGTAU 01"/>
    <s v="FT25282950869089"/>
    <s v=""/>
    <s v=""/>
    <s v="071010963aIdXMup"/>
    <s v=""/>
    <s v=""/>
    <s v=""/>
    <s v="000xxxx819"/>
    <s v="DO *** **** NGOC"/>
    <s v="xxxxxxx819"/>
    <m/>
    <s v=""/>
    <s v=""/>
    <s v=""/>
    <m/>
    <n v="50000"/>
    <n v="0"/>
    <n v="50000"/>
    <n v="50000"/>
    <s v="09/10/2025 07:10:17"/>
    <n v="440"/>
    <n v="49560"/>
    <s v="09/10/2025 07:10:17"/>
    <s v="1: \1\50000"/>
    <s v=""/>
    <s v="TECHCOMBANK"/>
    <s v="Tài khoản nội địa"/>
    <m/>
    <s v="Thẻ nội địa/tài khoản ngân hàng"/>
    <s v="QR"/>
    <s v="QR-Offline"/>
    <s v="Không"/>
    <s v=""/>
    <s v=""/>
    <m/>
    <s v=""/>
    <s v="Thành công"/>
    <s v="10/10/2025 07:10:17"/>
    <s v=""/>
    <s v=""/>
    <s v="00"/>
    <s v=""/>
  </r>
  <r>
    <n v="82"/>
    <s v="09/10/2025 06:58:31"/>
    <n v="769952411"/>
    <x v="3"/>
    <s v="CPMCL004"/>
    <s v="CPMCHULONGVUNGTAU 01"/>
    <s v="19153722"/>
    <s v=""/>
    <s v=""/>
    <s v="19153722"/>
    <s v=""/>
    <s v=""/>
    <s v=""/>
    <s v="091xxxx914"/>
    <s v="IBMB"/>
    <s v="xxxx897"/>
    <m/>
    <s v=""/>
    <s v=""/>
    <s v=""/>
    <m/>
    <n v="50000"/>
    <n v="0"/>
    <n v="50000"/>
    <n v="50000"/>
    <s v="09/10/2025 06:58:31"/>
    <n v="440"/>
    <n v="49560"/>
    <s v="09/10/2025 06:58:31"/>
    <s v="1: \1\50000"/>
    <s v=""/>
    <s v="ACB"/>
    <s v="Tài khoản nội địa"/>
    <m/>
    <s v="Thẻ nội địa/tài khoản ngân hàng"/>
    <s v="QR"/>
    <s v="QR-Offline"/>
    <s v="Không"/>
    <s v=""/>
    <s v=""/>
    <m/>
    <s v=""/>
    <s v="Thành công"/>
    <s v="10/10/2025 06:58:31"/>
    <s v=""/>
    <s v=""/>
    <s v="00"/>
    <s v=""/>
  </r>
  <r>
    <n v="83"/>
    <s v="09/10/2025 06:52:47"/>
    <n v="769949827"/>
    <x v="2"/>
    <s v="CPMCL008"/>
    <s v="CPMCHULONG BA RIA 01"/>
    <s v="11225818407"/>
    <s v=""/>
    <s v=""/>
    <s v="45673"/>
    <s v=""/>
    <s v=""/>
    <s v=""/>
    <s v="032xxxx421"/>
    <s v="0000000000"/>
    <s v="xxxxxxx000"/>
    <m/>
    <s v=""/>
    <s v=""/>
    <s v=""/>
    <m/>
    <n v="50000"/>
    <n v="0"/>
    <n v="50000"/>
    <n v="50000"/>
    <s v="09/10/2025 06:52:47"/>
    <n v="440"/>
    <n v="49560"/>
    <s v="09/10/2025 06:52:47"/>
    <s v="1: \1\50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06:52:47"/>
    <s v=""/>
    <s v=""/>
    <s v="00"/>
    <s v=""/>
  </r>
  <r>
    <n v="84"/>
    <s v="09/10/2025 06:45:22"/>
    <n v="769946683"/>
    <x v="1"/>
    <s v="CPMCL056"/>
    <s v="CPMCL BL 01"/>
    <s v="11225767913"/>
    <s v=""/>
    <s v=""/>
    <s v="44772"/>
    <s v=""/>
    <s v=""/>
    <s v=""/>
    <s v="090xxxx905"/>
    <s v="0000000000"/>
    <s v="xxxxxxx000"/>
    <m/>
    <s v=""/>
    <s v=""/>
    <s v=""/>
    <m/>
    <n v="50000"/>
    <n v="0"/>
    <n v="50000"/>
    <n v="50000"/>
    <s v="09/10/2025 06:45:22"/>
    <n v="440"/>
    <n v="49560"/>
    <s v="09/10/2025 06:45:22"/>
    <s v="1: \1\50000"/>
    <s v=""/>
    <s v="VIETCOMBANK"/>
    <s v="Tài khoản nội địa"/>
    <m/>
    <s v="Thẻ nội địa/tài khoản ngân hàng"/>
    <s v="QR"/>
    <s v="QR-Offline"/>
    <s v="Không"/>
    <s v=""/>
    <s v=""/>
    <m/>
    <s v=""/>
    <s v="Thành công"/>
    <s v="10/10/2025 06:45:22"/>
    <s v=""/>
    <s v=""/>
    <s v="00"/>
    <s v=""/>
  </r>
  <r>
    <n v="85"/>
    <s v="09/10/2025 06:40:25"/>
    <n v="769944831"/>
    <x v="2"/>
    <s v="CPMCL008"/>
    <s v="CPMCHULONG BA RIA 01"/>
    <s v="1737455025282064020971809"/>
    <s v=""/>
    <s v=""/>
    <s v="23991702543"/>
    <s v=""/>
    <s v=""/>
    <s v=""/>
    <s v="082xxxx019"/>
    <s v="NGUYEN *** **** SUONG"/>
    <s v="xxxxxxx741"/>
    <m/>
    <s v=""/>
    <s v=""/>
    <s v=""/>
    <m/>
    <n v="18000"/>
    <n v="0"/>
    <n v="18000"/>
    <n v="18000"/>
    <s v="09/10/2025 06:40:26"/>
    <n v="158"/>
    <n v="17842"/>
    <s v="09/10/2025 06:40:26"/>
    <s v="1: \1\18000"/>
    <s v=""/>
    <s v="BIDV"/>
    <s v="Tài khoản nội địa"/>
    <m/>
    <s v="Thẻ nội địa/tài khoản ngân hàng"/>
    <s v="QR"/>
    <s v="QR-Offline"/>
    <s v="Không"/>
    <s v=""/>
    <s v=""/>
    <m/>
    <s v=""/>
    <s v="Thành công"/>
    <s v="10/10/2025 06:40:25"/>
    <s v=""/>
    <s v=""/>
    <s v="00"/>
    <s v=""/>
  </r>
  <r>
    <n v="86"/>
    <s v="09/10/2025 05:23:20"/>
    <n v="769931331"/>
    <x v="2"/>
    <s v="CPMCL008"/>
    <s v="CPMCHULONG BA RIA 01"/>
    <s v="60160199000000160744994"/>
    <s v=""/>
    <s v=""/>
    <s v="000000160744994"/>
    <s v=""/>
    <s v=""/>
    <s v=""/>
    <s v="078xxxx456"/>
    <s v="DANG *** **** GIANG"/>
    <s v="109870xx6889"/>
    <m/>
    <s v=""/>
    <s v=""/>
    <s v=""/>
    <m/>
    <n v="25000"/>
    <n v="0"/>
    <n v="25000"/>
    <n v="25000"/>
    <s v="09/10/2025 05:23:20"/>
    <n v="220"/>
    <n v="24780"/>
    <s v="09/10/2025 05:23:20"/>
    <s v="1: \1\25000"/>
    <s v=""/>
    <s v="VIETINBANK"/>
    <s v="Tài khoản nội địa"/>
    <m/>
    <s v="Thẻ nội địa/tài khoản ngân hàng"/>
    <s v="QR"/>
    <s v="QR-Offline"/>
    <s v="Không"/>
    <s v=""/>
    <s v=""/>
    <m/>
    <s v=""/>
    <s v="Thành công"/>
    <s v="10/10/2025 05:23:20"/>
    <s v=""/>
    <s v=""/>
    <s v="00"/>
    <s v=""/>
  </r>
  <r>
    <n v="87"/>
    <s v="09/10/2025 05:21:29"/>
    <n v="769931106"/>
    <x v="2"/>
    <s v="CPMCL008"/>
    <s v="CPMCHULONG BA RIA 01"/>
    <s v="60160199000000160744997"/>
    <s v=""/>
    <s v=""/>
    <s v="000000160744997"/>
    <s v=""/>
    <s v=""/>
    <s v=""/>
    <s v="035xxxx244"/>
    <s v="HO *** ***** THAO"/>
    <s v="109875xx2237"/>
    <m/>
    <s v=""/>
    <s v=""/>
    <s v=""/>
    <m/>
    <n v="25000"/>
    <n v="0"/>
    <n v="25000"/>
    <n v="25000"/>
    <s v="09/10/2025 05:21:30"/>
    <n v="220"/>
    <n v="24780"/>
    <s v="09/10/2025 05:21:30"/>
    <s v="1: \1\25000"/>
    <s v=""/>
    <s v="VIETINBANK"/>
    <s v="Tài khoản nội địa"/>
    <m/>
    <s v="Thẻ nội địa/tài khoản ngân hàng"/>
    <s v="QR"/>
    <s v="QR-Offline"/>
    <s v="Không"/>
    <s v=""/>
    <s v=""/>
    <m/>
    <s v=""/>
    <s v="Thành công"/>
    <s v="10/10/2025 05:21:29"/>
    <s v=""/>
    <s v=""/>
    <s v="0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L80" firstHeaderRow="1" firstDataRow="1" firstDataCol="1"/>
  <pivotFields count="5">
    <pivotField axis="axisRow" showAll="0">
      <items count="77">
        <item x="57"/>
        <item x="49"/>
        <item x="65"/>
        <item x="35"/>
        <item x="5"/>
        <item x="27"/>
        <item x="18"/>
        <item x="6"/>
        <item x="56"/>
        <item x="58"/>
        <item x="22"/>
        <item x="19"/>
        <item x="20"/>
        <item x="14"/>
        <item x="50"/>
        <item x="12"/>
        <item x="55"/>
        <item x="21"/>
        <item x="42"/>
        <item x="13"/>
        <item x="54"/>
        <item x="10"/>
        <item x="1"/>
        <item x="62"/>
        <item x="40"/>
        <item x="2"/>
        <item x="25"/>
        <item x="63"/>
        <item x="32"/>
        <item x="66"/>
        <item x="60"/>
        <item x="64"/>
        <item x="61"/>
        <item x="53"/>
        <item x="59"/>
        <item x="16"/>
        <item x="33"/>
        <item x="72"/>
        <item x="45"/>
        <item x="17"/>
        <item x="46"/>
        <item x="31"/>
        <item x="7"/>
        <item x="52"/>
        <item x="73"/>
        <item x="9"/>
        <item x="68"/>
        <item x="29"/>
        <item x="28"/>
        <item x="41"/>
        <item x="24"/>
        <item x="15"/>
        <item x="74"/>
        <item x="4"/>
        <item x="43"/>
        <item x="3"/>
        <item x="48"/>
        <item x="36"/>
        <item x="39"/>
        <item x="38"/>
        <item x="11"/>
        <item x="67"/>
        <item x="37"/>
        <item x="34"/>
        <item x="23"/>
        <item x="44"/>
        <item x="71"/>
        <item x="51"/>
        <item x="47"/>
        <item x="26"/>
        <item x="30"/>
        <item x="8"/>
        <item x="0"/>
        <item x="69"/>
        <item x="70"/>
        <item x="75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Phí 09" fld="1" baseField="0" baseItem="0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3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K29" firstHeaderRow="1" firstDataRow="1" firstDataCol="1"/>
  <pivotFields count="4">
    <pivotField axis="axisRow" showAll="0">
      <items count="26">
        <item x="18"/>
        <item x="15"/>
        <item x="12"/>
        <item x="6"/>
        <item x="16"/>
        <item x="23"/>
        <item x="21"/>
        <item x="8"/>
        <item x="20"/>
        <item x="1"/>
        <item x="9"/>
        <item x="22"/>
        <item x="7"/>
        <item x="2"/>
        <item x="24"/>
        <item x="17"/>
        <item x="11"/>
        <item x="19"/>
        <item x="5"/>
        <item x="10"/>
        <item x="14"/>
        <item x="0"/>
        <item x="4"/>
        <item x="13"/>
        <item x="3"/>
        <item t="default"/>
      </items>
    </pivotField>
    <pivotField showAll="0"/>
    <pivotField dataField="1" showAll="0"/>
    <pivotField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phí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2000000}" name="PivotTable3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J13" firstHeaderRow="1" firstDataRow="1" firstDataCol="1"/>
  <pivotFields count="48">
    <pivotField showAll="0"/>
    <pivotField showAll="0"/>
    <pivotField showAll="0"/>
    <pivotField axis="axisRow" showAll="0">
      <items count="10">
        <item x="1"/>
        <item x="7"/>
        <item x="2"/>
        <item x="0"/>
        <item x="6"/>
        <item x="8"/>
        <item x="5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showAll="0"/>
    <pivotField dataField="1"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ố tiền phí thu hộ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W1005"/>
  <sheetViews>
    <sheetView tabSelected="1" zoomScaleNormal="100" workbookViewId="0">
      <selection activeCell="C15" sqref="C15"/>
    </sheetView>
  </sheetViews>
  <sheetFormatPr defaultRowHeight="22.5" customHeight="1"/>
  <cols>
    <col min="1" max="1" width="6.81640625" style="1" customWidth="1"/>
    <col min="2" max="3" width="80.7265625" style="1" customWidth="1"/>
    <col min="4" max="4" width="28.7265625" style="28" bestFit="1" customWidth="1"/>
    <col min="5" max="5" width="13.7265625" style="16" bestFit="1" customWidth="1"/>
    <col min="6" max="6" width="10.26953125"/>
    <col min="7" max="7" width="14.453125" hidden="1" customWidth="1"/>
    <col min="8" max="8" width="10.26953125" style="28"/>
    <col min="9" max="9" width="10.26953125" style="76"/>
    <col min="10" max="10" width="14.453125" hidden="1" customWidth="1"/>
    <col min="11" max="11" width="10.26953125"/>
    <col min="12" max="12" width="95.453125" style="76" customWidth="1"/>
    <col min="13" max="21" width="14.453125" hidden="1" customWidth="1"/>
    <col min="22" max="22" width="16.81640625" customWidth="1"/>
    <col min="23" max="23" width="14.453125" hidden="1" customWidth="1"/>
    <col min="24" max="24" width="10.26953125"/>
    <col min="25" max="32" width="14.453125" hidden="1" customWidth="1"/>
    <col min="33" max="33" width="10.81640625" style="72" bestFit="1" customWidth="1"/>
    <col min="34" max="35" width="18.453125" style="11" hidden="1" customWidth="1"/>
    <col min="36" max="36" width="13.7265625" style="16" hidden="1" customWidth="1"/>
    <col min="37" max="37" width="0" hidden="1" customWidth="1"/>
    <col min="38" max="38" width="14.453125" hidden="1" customWidth="1"/>
    <col min="39" max="39" width="0" style="28" hidden="1" customWidth="1"/>
    <col min="40" max="40" width="0" hidden="1" customWidth="1"/>
    <col min="41" max="41" width="14.453125" hidden="1" customWidth="1"/>
    <col min="42" max="42" width="0" hidden="1" customWidth="1"/>
    <col min="43" max="43" width="50.453125" style="74" hidden="1" customWidth="1"/>
    <col min="44" max="52" width="14.453125" hidden="1" customWidth="1"/>
    <col min="53" max="53" width="0" hidden="1" customWidth="1"/>
    <col min="54" max="54" width="14.453125" hidden="1" customWidth="1"/>
    <col min="55" max="55" width="0" hidden="1" customWidth="1"/>
    <col min="56" max="63" width="14.453125" hidden="1" customWidth="1"/>
    <col min="64" max="64" width="12.7265625" hidden="1" customWidth="1"/>
    <col min="65" max="65" width="18.453125" style="11" hidden="1" customWidth="1"/>
    <col min="66" max="66" width="15.453125" style="11" hidden="1" customWidth="1"/>
    <col min="67" max="67" width="12.54296875" style="11" hidden="1" customWidth="1"/>
    <col min="68" max="68" width="9.1796875" style="11" hidden="1" customWidth="1"/>
    <col min="69" max="69" width="14.453125" style="11" hidden="1" customWidth="1"/>
    <col min="70" max="70" width="9.1796875" style="164" hidden="1" customWidth="1"/>
    <col min="71" max="71" width="9.1796875" style="11" hidden="1" customWidth="1"/>
    <col min="72" max="72" width="14.453125" style="11" hidden="1" customWidth="1"/>
    <col min="73" max="73" width="16" style="11" hidden="1" customWidth="1"/>
    <col min="74" max="74" width="53.453125" style="155" hidden="1" customWidth="1"/>
    <col min="75" max="94" width="9.1796875" style="1" hidden="1" customWidth="1"/>
    <col min="95" max="95" width="15.453125" style="11" hidden="1" customWidth="1"/>
    <col min="96" max="96" width="9.1796875" style="11" hidden="1" customWidth="1"/>
    <col min="97" max="97" width="12.26953125" style="11" customWidth="1"/>
    <col min="98" max="98" width="13.81640625" style="11" customWidth="1"/>
    <col min="99" max="99" width="9.81640625" style="11" customWidth="1"/>
    <col min="100" max="100" width="14.453125" style="11" hidden="1" customWidth="1"/>
    <col min="101" max="102" width="9.1796875" style="11" customWidth="1"/>
    <col min="103" max="103" width="14.453125" style="11" hidden="1" customWidth="1"/>
    <col min="104" max="104" width="14.54296875" style="11" customWidth="1"/>
    <col min="105" max="105" width="39" style="155" customWidth="1"/>
    <col min="106" max="114" width="9.1796875" style="1" hidden="1" customWidth="1"/>
    <col min="115" max="115" width="16.453125" style="1" customWidth="1"/>
    <col min="116" max="116" width="9.1796875" style="1" hidden="1" customWidth="1"/>
    <col min="117" max="117" width="9.1796875" style="1" customWidth="1"/>
    <col min="118" max="125" width="9.1796875" style="1" hidden="1" customWidth="1"/>
    <col min="126" max="126" width="13.7265625" style="166" customWidth="1"/>
    <col min="127" max="127" width="9.1796875" style="11" hidden="1" customWidth="1"/>
    <col min="128" max="128" width="16.1796875" style="11" customWidth="1"/>
    <col min="129" max="129" width="13.54296875" style="11" customWidth="1"/>
    <col min="130" max="130" width="9.1796875" style="11" customWidth="1"/>
    <col min="131" max="131" width="14.453125" style="11" hidden="1" customWidth="1"/>
    <col min="132" max="132" width="9.1796875" style="164" customWidth="1"/>
    <col min="133" max="133" width="9.1796875" style="11" customWidth="1"/>
    <col min="134" max="134" width="14.453125" style="11" hidden="1" customWidth="1"/>
    <col min="135" max="135" width="13.81640625" style="11" customWidth="1"/>
    <col min="136" max="136" width="19" style="155" customWidth="1"/>
    <col min="137" max="145" width="9.1796875" style="1" hidden="1" customWidth="1"/>
    <col min="146" max="146" width="11" style="1" customWidth="1"/>
    <col min="147" max="147" width="9.1796875" style="1" hidden="1" customWidth="1"/>
    <col min="148" max="148" width="9.1796875" style="1" customWidth="1"/>
    <col min="149" max="156" width="9.1796875" style="1" hidden="1" customWidth="1"/>
    <col min="157" max="157" width="19.453125" style="11" customWidth="1"/>
    <col min="158" max="158" width="9.1796875" style="11" customWidth="1"/>
    <col min="159" max="159" width="7.1796875" style="11" bestFit="1" customWidth="1"/>
    <col min="160" max="166" width="38.90625" style="11" hidden="1" customWidth="1"/>
    <col min="167" max="167" width="38.90625" style="155" hidden="1" customWidth="1"/>
    <col min="168" max="187" width="38.90625" style="1" hidden="1" customWidth="1"/>
    <col min="188" max="197" width="38.90625" style="11" hidden="1" customWidth="1"/>
    <col min="198" max="198" width="38.90625" style="155" hidden="1" customWidth="1"/>
    <col min="199" max="218" width="38.90625" style="1" hidden="1" customWidth="1"/>
    <col min="219" max="221" width="38.90625" style="11" hidden="1" customWidth="1"/>
    <col min="222" max="223" width="13.7265625" style="11" customWidth="1"/>
    <col min="224" max="224" width="13.7265625" style="11" hidden="1" customWidth="1"/>
    <col min="225" max="226" width="13.7265625" style="11" customWidth="1"/>
    <col min="227" max="227" width="13.7265625" style="11" hidden="1" customWidth="1"/>
    <col min="228" max="228" width="13.7265625" style="210" customWidth="1"/>
    <col min="229" max="229" width="27.7265625" style="155" customWidth="1"/>
    <col min="230" max="238" width="13.7265625" style="1" hidden="1" customWidth="1"/>
    <col min="239" max="239" width="13.7265625" style="1" customWidth="1"/>
    <col min="240" max="240" width="13.7265625" style="1" hidden="1" customWidth="1"/>
    <col min="241" max="241" width="13.7265625" style="1" customWidth="1"/>
    <col min="242" max="249" width="13.7265625" style="1" hidden="1" customWidth="1"/>
    <col min="250" max="252" width="13.7265625" style="11" customWidth="1"/>
    <col min="253" max="260" width="13.7265625" style="11" hidden="1" customWidth="1"/>
    <col min="261" max="280" width="13.7265625" style="1" hidden="1" customWidth="1"/>
    <col min="281" max="282" width="13.7265625" style="11" hidden="1" customWidth="1"/>
    <col min="283" max="283" width="13.7265625" style="11" customWidth="1"/>
  </cols>
  <sheetData>
    <row r="1" spans="1:283" ht="22.5" customHeight="1">
      <c r="A1" s="282" t="s">
        <v>0</v>
      </c>
      <c r="B1" s="282" t="s">
        <v>1</v>
      </c>
      <c r="C1" s="289" t="s">
        <v>1</v>
      </c>
      <c r="D1" s="285" t="s">
        <v>142</v>
      </c>
      <c r="E1" s="288">
        <v>45909</v>
      </c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61">
        <v>6418</v>
      </c>
      <c r="AK1" t="s">
        <v>422</v>
      </c>
      <c r="AM1" s="28" t="s">
        <v>423</v>
      </c>
      <c r="BM1"/>
      <c r="BN1"/>
      <c r="BO1"/>
      <c r="BP1"/>
      <c r="BQ1"/>
      <c r="BR1" s="221"/>
      <c r="BS1"/>
      <c r="BT1"/>
      <c r="BU1"/>
      <c r="BV1" s="74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 s="74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 s="208"/>
      <c r="HU1" s="74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</row>
    <row r="2" spans="1:283" ht="22.5" customHeight="1">
      <c r="A2" s="283"/>
      <c r="B2" s="283"/>
      <c r="C2" s="290"/>
      <c r="D2" s="286"/>
      <c r="E2" s="263">
        <v>113101</v>
      </c>
      <c r="F2" s="292" t="s">
        <v>421</v>
      </c>
      <c r="G2" s="293"/>
      <c r="H2" s="293"/>
      <c r="I2" s="293"/>
      <c r="J2" s="293"/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129">
        <v>113104</v>
      </c>
      <c r="AK2" s="279" t="s">
        <v>3</v>
      </c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  <c r="BI2" s="279"/>
      <c r="BJ2" s="279"/>
      <c r="BK2" s="279"/>
      <c r="BL2" s="279"/>
      <c r="BM2" s="127"/>
      <c r="BN2"/>
      <c r="BO2" s="192" t="s">
        <v>333</v>
      </c>
      <c r="BP2" s="281" t="s">
        <v>140</v>
      </c>
      <c r="BQ2" s="281"/>
      <c r="BR2" s="281"/>
      <c r="BS2" s="281"/>
      <c r="BT2" s="281"/>
      <c r="BU2" s="281"/>
      <c r="BV2" s="281"/>
      <c r="BW2" s="281"/>
      <c r="BX2" s="281"/>
      <c r="BY2" s="281"/>
      <c r="BZ2" s="281"/>
      <c r="CA2" s="281"/>
      <c r="CB2" s="281"/>
      <c r="CC2" s="281"/>
      <c r="CD2" s="281"/>
      <c r="CE2" s="281"/>
      <c r="CF2" s="281"/>
      <c r="CG2" s="281"/>
      <c r="CH2" s="281"/>
      <c r="CI2" s="281"/>
      <c r="CJ2" s="281"/>
      <c r="CK2" s="281"/>
      <c r="CL2" s="281"/>
      <c r="CM2" s="281"/>
      <c r="CN2" s="281"/>
      <c r="CO2" s="281"/>
      <c r="CP2" s="281"/>
      <c r="CQ2" s="281"/>
      <c r="CR2" s="190"/>
      <c r="CS2" s="21"/>
      <c r="CT2" s="159" t="s">
        <v>253</v>
      </c>
      <c r="CU2" s="269" t="s">
        <v>4</v>
      </c>
      <c r="CV2" s="270"/>
      <c r="CW2" s="270"/>
      <c r="CX2" s="270"/>
      <c r="CY2" s="270"/>
      <c r="CZ2" s="270"/>
      <c r="DA2" s="270"/>
      <c r="DB2" s="270"/>
      <c r="DC2" s="270"/>
      <c r="DD2" s="270"/>
      <c r="DE2" s="270"/>
      <c r="DF2" s="270"/>
      <c r="DG2" s="270"/>
      <c r="DH2" s="270"/>
      <c r="DI2" s="270"/>
      <c r="DJ2" s="270"/>
      <c r="DK2" s="270"/>
      <c r="DL2" s="270"/>
      <c r="DM2" s="270"/>
      <c r="DN2" s="270"/>
      <c r="DO2" s="270"/>
      <c r="DP2" s="270"/>
      <c r="DQ2" s="270"/>
      <c r="DR2" s="270"/>
      <c r="DS2" s="270"/>
      <c r="DT2" s="270"/>
      <c r="DU2" s="270"/>
      <c r="DV2" s="270"/>
      <c r="DW2" s="240"/>
      <c r="DX2" s="241"/>
      <c r="DY2" s="168" t="s">
        <v>268</v>
      </c>
      <c r="DZ2" s="271" t="s">
        <v>141</v>
      </c>
      <c r="EA2" s="272"/>
      <c r="EB2" s="272"/>
      <c r="EC2" s="272"/>
      <c r="ED2" s="272"/>
      <c r="EE2" s="272"/>
      <c r="EF2" s="272"/>
      <c r="EG2" s="272"/>
      <c r="EH2" s="272"/>
      <c r="EI2" s="272"/>
      <c r="EJ2" s="272"/>
      <c r="EK2" s="272"/>
      <c r="EL2" s="272"/>
      <c r="EM2" s="272"/>
      <c r="EN2" s="272"/>
      <c r="EO2" s="272"/>
      <c r="EP2" s="272"/>
      <c r="EQ2" s="272"/>
      <c r="ER2" s="272"/>
      <c r="ES2" s="272"/>
      <c r="ET2" s="272"/>
      <c r="EU2" s="272"/>
      <c r="EV2" s="272"/>
      <c r="EW2" s="272"/>
      <c r="EX2" s="272"/>
      <c r="EY2" s="272"/>
      <c r="EZ2" s="272"/>
      <c r="FA2" s="272"/>
      <c r="FB2" s="242"/>
      <c r="FC2" s="241"/>
      <c r="FD2" s="167" t="s">
        <v>285</v>
      </c>
      <c r="FE2" s="274" t="s">
        <v>5</v>
      </c>
      <c r="FF2" s="275"/>
      <c r="FG2" s="275"/>
      <c r="FH2" s="275"/>
      <c r="FI2" s="275"/>
      <c r="FJ2" s="275"/>
      <c r="FK2" s="275"/>
      <c r="FL2" s="275"/>
      <c r="FM2" s="275"/>
      <c r="FN2" s="275"/>
      <c r="FO2" s="275"/>
      <c r="FP2" s="275"/>
      <c r="FQ2" s="275"/>
      <c r="FR2" s="275"/>
      <c r="FS2" s="275"/>
      <c r="FT2" s="275"/>
      <c r="FU2" s="275"/>
      <c r="FV2" s="275"/>
      <c r="FW2" s="275"/>
      <c r="FX2" s="275"/>
      <c r="FY2" s="275"/>
      <c r="FZ2" s="275"/>
      <c r="GA2" s="275"/>
      <c r="GB2" s="275"/>
      <c r="GC2" s="275"/>
      <c r="GD2" s="275"/>
      <c r="GE2" s="275"/>
      <c r="GF2" s="275"/>
      <c r="GG2" s="244"/>
      <c r="GH2" s="244"/>
      <c r="GI2" s="243" t="s">
        <v>332</v>
      </c>
      <c r="GJ2" s="276" t="s">
        <v>6</v>
      </c>
      <c r="GK2" s="276"/>
      <c r="GL2" s="276"/>
      <c r="GM2" s="276"/>
      <c r="GN2" s="276"/>
      <c r="GO2" s="276"/>
      <c r="GP2" s="276"/>
      <c r="GQ2" s="276"/>
      <c r="GR2" s="276"/>
      <c r="GS2" s="276"/>
      <c r="GT2" s="276"/>
      <c r="GU2" s="276"/>
      <c r="GV2" s="276"/>
      <c r="GW2" s="276"/>
      <c r="GX2" s="276"/>
      <c r="GY2" s="276"/>
      <c r="GZ2" s="276"/>
      <c r="HA2" s="276"/>
      <c r="HB2" s="276"/>
      <c r="HC2" s="276"/>
      <c r="HD2" s="276"/>
      <c r="HE2" s="276"/>
      <c r="HF2" s="276"/>
      <c r="HG2" s="276"/>
      <c r="HH2" s="276"/>
      <c r="HI2" s="276"/>
      <c r="HJ2" s="276"/>
      <c r="HK2" s="276"/>
      <c r="HL2" s="276"/>
      <c r="HM2" s="241"/>
      <c r="HN2" s="211" t="s">
        <v>390</v>
      </c>
      <c r="HO2" s="277" t="s">
        <v>2</v>
      </c>
      <c r="HP2" s="278"/>
      <c r="HQ2" s="278"/>
      <c r="HR2" s="278"/>
      <c r="HS2" s="278"/>
      <c r="HT2" s="278"/>
      <c r="HU2" s="278"/>
      <c r="HV2" s="278"/>
      <c r="HW2" s="278"/>
      <c r="HX2" s="278"/>
      <c r="HY2" s="278"/>
      <c r="HZ2" s="278"/>
      <c r="IA2" s="278"/>
      <c r="IB2" s="278"/>
      <c r="IC2" s="278"/>
      <c r="ID2" s="278"/>
      <c r="IE2" s="278"/>
      <c r="IF2" s="278"/>
      <c r="IG2" s="278"/>
      <c r="IH2" s="278"/>
      <c r="II2" s="278"/>
      <c r="IJ2" s="278"/>
      <c r="IK2" s="278"/>
      <c r="IL2" s="278"/>
      <c r="IM2" s="278"/>
      <c r="IN2" s="278"/>
      <c r="IO2" s="278"/>
      <c r="IP2" s="278"/>
      <c r="IQ2" s="278"/>
      <c r="IR2" s="245"/>
      <c r="IS2" s="239" t="s">
        <v>413</v>
      </c>
      <c r="IT2" s="273" t="s">
        <v>405</v>
      </c>
      <c r="IU2" s="273"/>
      <c r="IV2" s="273"/>
      <c r="IW2" s="273"/>
      <c r="IX2" s="273"/>
      <c r="IY2" s="273"/>
      <c r="IZ2" s="273"/>
      <c r="JA2" s="273"/>
      <c r="JB2" s="273"/>
      <c r="JC2" s="273"/>
      <c r="JD2" s="273"/>
      <c r="JE2" s="273"/>
      <c r="JF2" s="273"/>
      <c r="JG2" s="273"/>
      <c r="JH2" s="273"/>
      <c r="JI2" s="273"/>
      <c r="JJ2" s="273"/>
      <c r="JK2" s="273"/>
      <c r="JL2" s="273"/>
      <c r="JM2" s="273"/>
      <c r="JN2" s="273"/>
      <c r="JO2" s="273"/>
      <c r="JP2" s="273"/>
      <c r="JQ2" s="273"/>
      <c r="JR2" s="273"/>
      <c r="JS2" s="273"/>
      <c r="JT2" s="273"/>
      <c r="JU2" s="273"/>
      <c r="JV2" s="273"/>
      <c r="JW2" s="241"/>
    </row>
    <row r="3" spans="1:283" ht="22.5" customHeight="1">
      <c r="A3" s="283"/>
      <c r="B3" s="283"/>
      <c r="C3" s="290"/>
      <c r="D3" s="286"/>
      <c r="E3" s="212">
        <v>6418</v>
      </c>
      <c r="F3" s="294" t="s">
        <v>139</v>
      </c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5"/>
      <c r="AD3" s="295"/>
      <c r="AE3" s="295"/>
      <c r="AF3" s="295"/>
      <c r="AG3" s="295"/>
      <c r="AH3" s="295"/>
      <c r="AI3" s="295"/>
      <c r="AJ3" s="130">
        <v>1121</v>
      </c>
      <c r="AK3" s="280" t="s">
        <v>139</v>
      </c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0"/>
      <c r="BL3" s="280"/>
      <c r="BM3" s="128"/>
      <c r="BN3"/>
      <c r="BO3" s="193">
        <v>1121</v>
      </c>
      <c r="BP3" s="296" t="s">
        <v>139</v>
      </c>
      <c r="BQ3" s="296"/>
      <c r="BR3" s="296"/>
      <c r="BS3" s="296"/>
      <c r="BT3" s="296"/>
      <c r="BU3" s="296"/>
      <c r="BV3" s="296"/>
      <c r="BW3" s="296"/>
      <c r="BX3" s="296"/>
      <c r="BY3" s="296"/>
      <c r="BZ3" s="296"/>
      <c r="CA3" s="296"/>
      <c r="CB3" s="296"/>
      <c r="CC3" s="296"/>
      <c r="CD3" s="296"/>
      <c r="CE3" s="296"/>
      <c r="CF3" s="296"/>
      <c r="CG3" s="296"/>
      <c r="CH3" s="296"/>
      <c r="CI3" s="296"/>
      <c r="CJ3" s="296"/>
      <c r="CK3" s="296"/>
      <c r="CL3" s="296"/>
      <c r="CM3" s="296"/>
      <c r="CN3" s="296"/>
      <c r="CO3" s="296"/>
      <c r="CP3" s="296"/>
      <c r="CQ3" s="296"/>
      <c r="CR3" s="191"/>
      <c r="CS3" s="21"/>
      <c r="CT3" s="159">
        <v>1121</v>
      </c>
      <c r="CU3" s="269" t="s">
        <v>139</v>
      </c>
      <c r="CV3" s="270"/>
      <c r="CW3" s="270"/>
      <c r="CX3" s="270"/>
      <c r="CY3" s="270"/>
      <c r="CZ3" s="270"/>
      <c r="DA3" s="270"/>
      <c r="DB3" s="270"/>
      <c r="DC3" s="270"/>
      <c r="DD3" s="270"/>
      <c r="DE3" s="270"/>
      <c r="DF3" s="270"/>
      <c r="DG3" s="270"/>
      <c r="DH3" s="270"/>
      <c r="DI3" s="270"/>
      <c r="DJ3" s="270"/>
      <c r="DK3" s="270"/>
      <c r="DL3" s="270"/>
      <c r="DM3" s="270"/>
      <c r="DN3" s="270"/>
      <c r="DO3" s="270"/>
      <c r="DP3" s="270"/>
      <c r="DQ3" s="270"/>
      <c r="DR3" s="270"/>
      <c r="DS3" s="270"/>
      <c r="DT3" s="270"/>
      <c r="DU3" s="270"/>
      <c r="DV3" s="270"/>
      <c r="DW3" s="240"/>
      <c r="DX3" s="241"/>
      <c r="DY3" s="169">
        <v>1121</v>
      </c>
      <c r="DZ3" s="271" t="s">
        <v>139</v>
      </c>
      <c r="EA3" s="272"/>
      <c r="EB3" s="272"/>
      <c r="EC3" s="272"/>
      <c r="ED3" s="272"/>
      <c r="EE3" s="272"/>
      <c r="EF3" s="272"/>
      <c r="EG3" s="272"/>
      <c r="EH3" s="272"/>
      <c r="EI3" s="272"/>
      <c r="EJ3" s="272"/>
      <c r="EK3" s="272"/>
      <c r="EL3" s="272"/>
      <c r="EM3" s="272"/>
      <c r="EN3" s="272"/>
      <c r="EO3" s="272"/>
      <c r="EP3" s="272"/>
      <c r="EQ3" s="272"/>
      <c r="ER3" s="272"/>
      <c r="ES3" s="272"/>
      <c r="ET3" s="272"/>
      <c r="EU3" s="272"/>
      <c r="EV3" s="272"/>
      <c r="EW3" s="272"/>
      <c r="EX3" s="272"/>
      <c r="EY3" s="272"/>
      <c r="EZ3" s="272"/>
      <c r="FA3" s="272"/>
      <c r="FB3" s="242"/>
      <c r="FC3" s="241"/>
      <c r="FD3" s="167">
        <v>1121</v>
      </c>
      <c r="FE3" s="274" t="s">
        <v>139</v>
      </c>
      <c r="FF3" s="275"/>
      <c r="FG3" s="275"/>
      <c r="FH3" s="275"/>
      <c r="FI3" s="275"/>
      <c r="FJ3" s="275"/>
      <c r="FK3" s="275"/>
      <c r="FL3" s="275"/>
      <c r="FM3" s="275"/>
      <c r="FN3" s="275"/>
      <c r="FO3" s="275"/>
      <c r="FP3" s="275"/>
      <c r="FQ3" s="275"/>
      <c r="FR3" s="275"/>
      <c r="FS3" s="275"/>
      <c r="FT3" s="275"/>
      <c r="FU3" s="275"/>
      <c r="FV3" s="275"/>
      <c r="FW3" s="275"/>
      <c r="FX3" s="275"/>
      <c r="FY3" s="275"/>
      <c r="FZ3" s="275"/>
      <c r="GA3" s="275"/>
      <c r="GB3" s="275"/>
      <c r="GC3" s="275"/>
      <c r="GD3" s="275"/>
      <c r="GE3" s="275"/>
      <c r="GF3" s="275"/>
      <c r="GG3" s="244"/>
      <c r="GH3" s="244"/>
      <c r="GI3" s="243">
        <v>1121</v>
      </c>
      <c r="GJ3" s="276" t="s">
        <v>139</v>
      </c>
      <c r="GK3" s="276"/>
      <c r="GL3" s="276"/>
      <c r="GM3" s="276"/>
      <c r="GN3" s="276"/>
      <c r="GO3" s="276"/>
      <c r="GP3" s="276"/>
      <c r="GQ3" s="276"/>
      <c r="GR3" s="276"/>
      <c r="GS3" s="276"/>
      <c r="GT3" s="276"/>
      <c r="GU3" s="276"/>
      <c r="GV3" s="276"/>
      <c r="GW3" s="276"/>
      <c r="GX3" s="276"/>
      <c r="GY3" s="276"/>
      <c r="GZ3" s="276"/>
      <c r="HA3" s="276"/>
      <c r="HB3" s="276"/>
      <c r="HC3" s="276"/>
      <c r="HD3" s="276"/>
      <c r="HE3" s="276"/>
      <c r="HF3" s="276"/>
      <c r="HG3" s="276"/>
      <c r="HH3" s="276"/>
      <c r="HI3" s="276"/>
      <c r="HJ3" s="276"/>
      <c r="HK3" s="276"/>
      <c r="HL3" s="276"/>
      <c r="HM3" s="241"/>
      <c r="HN3" s="211">
        <v>1121</v>
      </c>
      <c r="HO3" s="277" t="s">
        <v>139</v>
      </c>
      <c r="HP3" s="278"/>
      <c r="HQ3" s="278"/>
      <c r="HR3" s="278"/>
      <c r="HS3" s="278"/>
      <c r="HT3" s="278"/>
      <c r="HU3" s="278"/>
      <c r="HV3" s="278"/>
      <c r="HW3" s="278"/>
      <c r="HX3" s="278"/>
      <c r="HY3" s="278"/>
      <c r="HZ3" s="278"/>
      <c r="IA3" s="278"/>
      <c r="IB3" s="278"/>
      <c r="IC3" s="278"/>
      <c r="ID3" s="278"/>
      <c r="IE3" s="278"/>
      <c r="IF3" s="278"/>
      <c r="IG3" s="278"/>
      <c r="IH3" s="278"/>
      <c r="II3" s="278"/>
      <c r="IJ3" s="278"/>
      <c r="IK3" s="278"/>
      <c r="IL3" s="278"/>
      <c r="IM3" s="278"/>
      <c r="IN3" s="278"/>
      <c r="IO3" s="278"/>
      <c r="IP3" s="278"/>
      <c r="IQ3" s="278"/>
      <c r="IR3" s="245"/>
      <c r="IS3" s="239">
        <v>1121</v>
      </c>
      <c r="IT3" s="273" t="s">
        <v>139</v>
      </c>
      <c r="IU3" s="273"/>
      <c r="IV3" s="273"/>
      <c r="IW3" s="273"/>
      <c r="IX3" s="273"/>
      <c r="IY3" s="273"/>
      <c r="IZ3" s="273"/>
      <c r="JA3" s="273"/>
      <c r="JB3" s="273"/>
      <c r="JC3" s="273"/>
      <c r="JD3" s="273"/>
      <c r="JE3" s="273"/>
      <c r="JF3" s="273"/>
      <c r="JG3" s="273"/>
      <c r="JH3" s="273"/>
      <c r="JI3" s="273"/>
      <c r="JJ3" s="273"/>
      <c r="JK3" s="273"/>
      <c r="JL3" s="273"/>
      <c r="JM3" s="273"/>
      <c r="JN3" s="273"/>
      <c r="JO3" s="273"/>
      <c r="JP3" s="273"/>
      <c r="JQ3" s="273"/>
      <c r="JR3" s="273"/>
      <c r="JS3" s="273"/>
      <c r="JT3" s="273"/>
      <c r="JU3" s="273"/>
      <c r="JV3" s="273"/>
      <c r="JW3" s="241"/>
    </row>
    <row r="4" spans="1:283" ht="22.5" customHeight="1">
      <c r="A4" s="284"/>
      <c r="B4" s="284"/>
      <c r="C4" s="291"/>
      <c r="D4" s="287"/>
      <c r="E4" s="15" t="s">
        <v>9</v>
      </c>
      <c r="F4" s="13" t="s">
        <v>10</v>
      </c>
      <c r="G4" t="s">
        <v>11</v>
      </c>
      <c r="H4" s="219" t="s">
        <v>12</v>
      </c>
      <c r="I4" s="75" t="s">
        <v>13</v>
      </c>
      <c r="J4" t="s">
        <v>14</v>
      </c>
      <c r="K4" s="13" t="s">
        <v>15</v>
      </c>
      <c r="L4" s="73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T4" t="s">
        <v>24</v>
      </c>
      <c r="U4" t="s">
        <v>25</v>
      </c>
      <c r="V4" s="13" t="s">
        <v>26</v>
      </c>
      <c r="W4" t="s">
        <v>27</v>
      </c>
      <c r="X4" s="13" t="s">
        <v>28</v>
      </c>
      <c r="Y4" t="s">
        <v>29</v>
      </c>
      <c r="Z4" t="s">
        <v>30</v>
      </c>
      <c r="AA4" t="s">
        <v>31</v>
      </c>
      <c r="AB4" t="s">
        <v>32</v>
      </c>
      <c r="AC4" t="s">
        <v>33</v>
      </c>
      <c r="AD4" t="s">
        <v>34</v>
      </c>
      <c r="AE4" t="s">
        <v>35</v>
      </c>
      <c r="AF4" t="s">
        <v>36</v>
      </c>
      <c r="AG4" s="13" t="s">
        <v>37</v>
      </c>
      <c r="AH4" t="s">
        <v>38</v>
      </c>
      <c r="AI4"/>
      <c r="AJ4" s="15" t="s">
        <v>9</v>
      </c>
      <c r="AK4" s="13" t="s">
        <v>10</v>
      </c>
      <c r="AL4" t="s">
        <v>11</v>
      </c>
      <c r="AM4" s="219" t="s">
        <v>12</v>
      </c>
      <c r="AN4" s="13" t="s">
        <v>13</v>
      </c>
      <c r="AO4" t="s">
        <v>14</v>
      </c>
      <c r="AP4" s="13" t="s">
        <v>15</v>
      </c>
      <c r="AQ4" s="73" t="s">
        <v>16</v>
      </c>
      <c r="AR4" t="s">
        <v>17</v>
      </c>
      <c r="AS4" t="s">
        <v>18</v>
      </c>
      <c r="AT4" t="s">
        <v>19</v>
      </c>
      <c r="AU4" t="s">
        <v>20</v>
      </c>
      <c r="AV4" t="s">
        <v>21</v>
      </c>
      <c r="AW4" t="s">
        <v>22</v>
      </c>
      <c r="AX4" t="s">
        <v>23</v>
      </c>
      <c r="AY4" t="s">
        <v>24</v>
      </c>
      <c r="AZ4" t="s">
        <v>25</v>
      </c>
      <c r="BA4" s="13" t="s">
        <v>26</v>
      </c>
      <c r="BB4" t="s">
        <v>27</v>
      </c>
      <c r="BC4" s="13" t="s">
        <v>28</v>
      </c>
      <c r="BD4" t="s">
        <v>29</v>
      </c>
      <c r="BE4" t="s">
        <v>30</v>
      </c>
      <c r="BF4" t="s">
        <v>31</v>
      </c>
      <c r="BG4" t="s">
        <v>32</v>
      </c>
      <c r="BH4" t="s">
        <v>33</v>
      </c>
      <c r="BI4" t="s">
        <v>34</v>
      </c>
      <c r="BJ4" t="s">
        <v>35</v>
      </c>
      <c r="BK4" t="s">
        <v>36</v>
      </c>
      <c r="BL4" s="13" t="s">
        <v>37</v>
      </c>
      <c r="BM4" t="s">
        <v>38</v>
      </c>
      <c r="BN4" s="12"/>
      <c r="BO4" s="15" t="s">
        <v>9</v>
      </c>
      <c r="BP4" s="13" t="s">
        <v>10</v>
      </c>
      <c r="BQ4" t="s">
        <v>11</v>
      </c>
      <c r="BR4" s="220" t="s">
        <v>12</v>
      </c>
      <c r="BS4" s="13" t="s">
        <v>13</v>
      </c>
      <c r="BT4" t="s">
        <v>14</v>
      </c>
      <c r="BU4" s="13" t="s">
        <v>15</v>
      </c>
      <c r="BV4" s="73" t="s">
        <v>16</v>
      </c>
      <c r="BW4" t="s">
        <v>17</v>
      </c>
      <c r="BX4" t="s">
        <v>18</v>
      </c>
      <c r="BY4" t="s">
        <v>19</v>
      </c>
      <c r="BZ4" t="s">
        <v>20</v>
      </c>
      <c r="CA4" t="s">
        <v>21</v>
      </c>
      <c r="CB4" t="s">
        <v>22</v>
      </c>
      <c r="CC4" t="s">
        <v>23</v>
      </c>
      <c r="CD4" t="s">
        <v>24</v>
      </c>
      <c r="CE4" t="s">
        <v>25</v>
      </c>
      <c r="CF4" s="13" t="s">
        <v>26</v>
      </c>
      <c r="CG4" t="s">
        <v>27</v>
      </c>
      <c r="CH4" s="13" t="s">
        <v>28</v>
      </c>
      <c r="CI4" t="s">
        <v>29</v>
      </c>
      <c r="CJ4" t="s">
        <v>30</v>
      </c>
      <c r="CK4" t="s">
        <v>31</v>
      </c>
      <c r="CL4" t="s">
        <v>32</v>
      </c>
      <c r="CM4" t="s">
        <v>33</v>
      </c>
      <c r="CN4" t="s">
        <v>34</v>
      </c>
      <c r="CO4" t="s">
        <v>35</v>
      </c>
      <c r="CP4" t="s">
        <v>36</v>
      </c>
      <c r="CQ4" s="13" t="s">
        <v>37</v>
      </c>
      <c r="CR4" t="s">
        <v>38</v>
      </c>
      <c r="CS4" s="20"/>
      <c r="CT4" s="15" t="s">
        <v>9</v>
      </c>
      <c r="CU4" s="13" t="s">
        <v>10</v>
      </c>
      <c r="CV4" t="s">
        <v>11</v>
      </c>
      <c r="CW4" s="13" t="s">
        <v>12</v>
      </c>
      <c r="CX4" s="13" t="s">
        <v>13</v>
      </c>
      <c r="CY4" t="s">
        <v>14</v>
      </c>
      <c r="CZ4" s="13" t="s">
        <v>15</v>
      </c>
      <c r="DA4" s="73" t="s">
        <v>16</v>
      </c>
      <c r="DB4" t="s">
        <v>17</v>
      </c>
      <c r="DC4" t="s">
        <v>18</v>
      </c>
      <c r="DD4" t="s">
        <v>19</v>
      </c>
      <c r="DE4" t="s">
        <v>20</v>
      </c>
      <c r="DF4" t="s">
        <v>21</v>
      </c>
      <c r="DG4" t="s">
        <v>22</v>
      </c>
      <c r="DH4" t="s">
        <v>23</v>
      </c>
      <c r="DI4" t="s">
        <v>24</v>
      </c>
      <c r="DJ4" t="s">
        <v>25</v>
      </c>
      <c r="DK4" s="13" t="s">
        <v>26</v>
      </c>
      <c r="DL4" t="s">
        <v>27</v>
      </c>
      <c r="DM4" s="13" t="s">
        <v>28</v>
      </c>
      <c r="DN4" t="s">
        <v>29</v>
      </c>
      <c r="DO4" t="s">
        <v>30</v>
      </c>
      <c r="DP4" t="s">
        <v>31</v>
      </c>
      <c r="DQ4" t="s">
        <v>32</v>
      </c>
      <c r="DR4" t="s">
        <v>33</v>
      </c>
      <c r="DS4" t="s">
        <v>34</v>
      </c>
      <c r="DT4" t="s">
        <v>35</v>
      </c>
      <c r="DU4" t="s">
        <v>36</v>
      </c>
      <c r="DV4" s="13" t="s">
        <v>37</v>
      </c>
      <c r="DW4" t="s">
        <v>38</v>
      </c>
      <c r="DX4" s="20"/>
      <c r="DY4" s="15" t="s">
        <v>9</v>
      </c>
      <c r="DZ4" s="13" t="s">
        <v>10</v>
      </c>
      <c r="EA4" t="s">
        <v>11</v>
      </c>
      <c r="EB4" s="220" t="s">
        <v>12</v>
      </c>
      <c r="EC4" s="13" t="s">
        <v>13</v>
      </c>
      <c r="ED4" t="s">
        <v>14</v>
      </c>
      <c r="EE4" s="13" t="s">
        <v>15</v>
      </c>
      <c r="EF4" s="73" t="s">
        <v>16</v>
      </c>
      <c r="EG4" t="s">
        <v>17</v>
      </c>
      <c r="EH4" t="s">
        <v>18</v>
      </c>
      <c r="EI4" t="s">
        <v>19</v>
      </c>
      <c r="EJ4" t="s">
        <v>20</v>
      </c>
      <c r="EK4" t="s">
        <v>21</v>
      </c>
      <c r="EL4" t="s">
        <v>22</v>
      </c>
      <c r="EM4" t="s">
        <v>23</v>
      </c>
      <c r="EN4" t="s">
        <v>24</v>
      </c>
      <c r="EO4" t="s">
        <v>25</v>
      </c>
      <c r="EP4" s="13" t="s">
        <v>26</v>
      </c>
      <c r="EQ4" t="s">
        <v>27</v>
      </c>
      <c r="ER4" s="13" t="s">
        <v>28</v>
      </c>
      <c r="ES4" t="s">
        <v>29</v>
      </c>
      <c r="ET4" t="s">
        <v>30</v>
      </c>
      <c r="EU4" t="s">
        <v>31</v>
      </c>
      <c r="EV4" t="s">
        <v>32</v>
      </c>
      <c r="EW4" t="s">
        <v>33</v>
      </c>
      <c r="EX4" t="s">
        <v>34</v>
      </c>
      <c r="EY4" t="s">
        <v>35</v>
      </c>
      <c r="EZ4" t="s">
        <v>36</v>
      </c>
      <c r="FA4" s="13" t="s">
        <v>37</v>
      </c>
      <c r="FB4" t="s">
        <v>38</v>
      </c>
      <c r="FC4" s="20"/>
      <c r="FD4" s="15" t="s">
        <v>9</v>
      </c>
      <c r="FE4" s="13" t="s">
        <v>10</v>
      </c>
      <c r="FF4" t="s">
        <v>11</v>
      </c>
      <c r="FG4" s="13" t="s">
        <v>12</v>
      </c>
      <c r="FH4" s="13" t="s">
        <v>13</v>
      </c>
      <c r="FI4" t="s">
        <v>14</v>
      </c>
      <c r="FJ4" s="13" t="s">
        <v>15</v>
      </c>
      <c r="FK4" s="73" t="s">
        <v>16</v>
      </c>
      <c r="FL4" t="s">
        <v>17</v>
      </c>
      <c r="FM4" t="s">
        <v>18</v>
      </c>
      <c r="FN4" t="s">
        <v>19</v>
      </c>
      <c r="FO4" t="s">
        <v>20</v>
      </c>
      <c r="FP4" t="s">
        <v>21</v>
      </c>
      <c r="FQ4" t="s">
        <v>22</v>
      </c>
      <c r="FR4" t="s">
        <v>23</v>
      </c>
      <c r="FS4" t="s">
        <v>24</v>
      </c>
      <c r="FT4" t="s">
        <v>25</v>
      </c>
      <c r="FU4" s="13" t="s">
        <v>26</v>
      </c>
      <c r="FV4" t="s">
        <v>27</v>
      </c>
      <c r="FW4" s="13" t="s">
        <v>28</v>
      </c>
      <c r="FX4" t="s">
        <v>29</v>
      </c>
      <c r="FY4" t="s">
        <v>30</v>
      </c>
      <c r="FZ4" t="s">
        <v>31</v>
      </c>
      <c r="GA4" t="s">
        <v>32</v>
      </c>
      <c r="GB4" t="s">
        <v>33</v>
      </c>
      <c r="GC4" t="s">
        <v>34</v>
      </c>
      <c r="GD4" t="s">
        <v>35</v>
      </c>
      <c r="GE4" t="s">
        <v>36</v>
      </c>
      <c r="GF4" s="13" t="s">
        <v>37</v>
      </c>
      <c r="GG4" t="s">
        <v>38</v>
      </c>
      <c r="GH4" s="20"/>
      <c r="GI4" s="15" t="s">
        <v>9</v>
      </c>
      <c r="GJ4" s="13" t="s">
        <v>10</v>
      </c>
      <c r="GK4" t="s">
        <v>11</v>
      </c>
      <c r="GL4" s="13" t="s">
        <v>12</v>
      </c>
      <c r="GM4" s="13" t="s">
        <v>13</v>
      </c>
      <c r="GN4" t="s">
        <v>14</v>
      </c>
      <c r="GO4" s="13" t="s">
        <v>15</v>
      </c>
      <c r="GP4" s="73" t="s">
        <v>16</v>
      </c>
      <c r="GQ4" t="s">
        <v>17</v>
      </c>
      <c r="GR4" t="s">
        <v>18</v>
      </c>
      <c r="GS4" t="s">
        <v>19</v>
      </c>
      <c r="GT4" t="s">
        <v>20</v>
      </c>
      <c r="GU4" t="s">
        <v>21</v>
      </c>
      <c r="GV4" t="s">
        <v>22</v>
      </c>
      <c r="GW4" t="s">
        <v>23</v>
      </c>
      <c r="GX4" t="s">
        <v>24</v>
      </c>
      <c r="GY4" t="s">
        <v>25</v>
      </c>
      <c r="GZ4" s="13" t="s">
        <v>26</v>
      </c>
      <c r="HA4" t="s">
        <v>27</v>
      </c>
      <c r="HB4" s="13" t="s">
        <v>28</v>
      </c>
      <c r="HC4" t="s">
        <v>29</v>
      </c>
      <c r="HD4" t="s">
        <v>30</v>
      </c>
      <c r="HE4" t="s">
        <v>31</v>
      </c>
      <c r="HF4" t="s">
        <v>32</v>
      </c>
      <c r="HG4" t="s">
        <v>33</v>
      </c>
      <c r="HH4" t="s">
        <v>34</v>
      </c>
      <c r="HI4" t="s">
        <v>35</v>
      </c>
      <c r="HJ4" t="s">
        <v>36</v>
      </c>
      <c r="HK4" s="13" t="s">
        <v>37</v>
      </c>
      <c r="HL4" t="s">
        <v>38</v>
      </c>
      <c r="HM4" s="20"/>
      <c r="HN4" s="15" t="s">
        <v>9</v>
      </c>
      <c r="HO4" s="13" t="s">
        <v>10</v>
      </c>
      <c r="HP4" t="s">
        <v>11</v>
      </c>
      <c r="HQ4" s="13" t="s">
        <v>12</v>
      </c>
      <c r="HR4" s="13" t="s">
        <v>13</v>
      </c>
      <c r="HS4" t="s">
        <v>14</v>
      </c>
      <c r="HT4" s="209" t="s">
        <v>15</v>
      </c>
      <c r="HU4" s="73" t="s">
        <v>16</v>
      </c>
      <c r="HV4" t="s">
        <v>17</v>
      </c>
      <c r="HW4" t="s">
        <v>18</v>
      </c>
      <c r="HX4" t="s">
        <v>19</v>
      </c>
      <c r="HY4" t="s">
        <v>20</v>
      </c>
      <c r="HZ4" t="s">
        <v>21</v>
      </c>
      <c r="IA4" t="s">
        <v>22</v>
      </c>
      <c r="IB4" t="s">
        <v>23</v>
      </c>
      <c r="IC4" t="s">
        <v>24</v>
      </c>
      <c r="ID4" t="s">
        <v>25</v>
      </c>
      <c r="IE4" s="13" t="s">
        <v>26</v>
      </c>
      <c r="IF4" t="s">
        <v>27</v>
      </c>
      <c r="IG4" s="13" t="s">
        <v>28</v>
      </c>
      <c r="IH4" t="s">
        <v>29</v>
      </c>
      <c r="II4" t="s">
        <v>30</v>
      </c>
      <c r="IJ4" t="s">
        <v>31</v>
      </c>
      <c r="IK4" t="s">
        <v>32</v>
      </c>
      <c r="IL4" t="s">
        <v>33</v>
      </c>
      <c r="IM4" t="s">
        <v>34</v>
      </c>
      <c r="IN4" t="s">
        <v>35</v>
      </c>
      <c r="IO4" t="s">
        <v>36</v>
      </c>
      <c r="IP4" s="13" t="s">
        <v>37</v>
      </c>
      <c r="IQ4" t="s">
        <v>38</v>
      </c>
      <c r="IR4" s="20"/>
      <c r="IS4" s="15" t="s">
        <v>9</v>
      </c>
      <c r="IT4" s="13" t="s">
        <v>10</v>
      </c>
      <c r="IU4" t="s">
        <v>11</v>
      </c>
      <c r="IV4" s="13" t="s">
        <v>12</v>
      </c>
      <c r="IW4" s="13" t="s">
        <v>13</v>
      </c>
      <c r="IX4" t="s">
        <v>14</v>
      </c>
      <c r="IY4" s="13" t="s">
        <v>15</v>
      </c>
      <c r="IZ4" s="13" t="s">
        <v>16</v>
      </c>
      <c r="JA4" t="s">
        <v>17</v>
      </c>
      <c r="JB4" t="s">
        <v>18</v>
      </c>
      <c r="JC4" t="s">
        <v>19</v>
      </c>
      <c r="JD4" t="s">
        <v>20</v>
      </c>
      <c r="JE4" t="s">
        <v>21</v>
      </c>
      <c r="JF4" t="s">
        <v>22</v>
      </c>
      <c r="JG4" t="s">
        <v>23</v>
      </c>
      <c r="JH4" t="s">
        <v>24</v>
      </c>
      <c r="JI4" t="s">
        <v>25</v>
      </c>
      <c r="JJ4" s="13" t="s">
        <v>26</v>
      </c>
      <c r="JK4" t="s">
        <v>27</v>
      </c>
      <c r="JL4" s="13" t="s">
        <v>28</v>
      </c>
      <c r="JM4" t="s">
        <v>29</v>
      </c>
      <c r="JN4" t="s">
        <v>30</v>
      </c>
      <c r="JO4" t="s">
        <v>31</v>
      </c>
      <c r="JP4" t="s">
        <v>32</v>
      </c>
      <c r="JQ4" t="s">
        <v>33</v>
      </c>
      <c r="JR4" t="s">
        <v>34</v>
      </c>
      <c r="JS4" t="s">
        <v>35</v>
      </c>
      <c r="JT4" t="s">
        <v>36</v>
      </c>
      <c r="JU4" s="13" t="s">
        <v>37</v>
      </c>
      <c r="JV4" t="s">
        <v>38</v>
      </c>
      <c r="JW4" s="20"/>
    </row>
    <row r="5" spans="1:283" ht="22.5" customHeight="1">
      <c r="A5" s="5">
        <v>1</v>
      </c>
      <c r="B5" s="264" t="s">
        <v>39</v>
      </c>
      <c r="C5" s="6" t="s">
        <v>40</v>
      </c>
      <c r="D5" s="24">
        <v>0</v>
      </c>
      <c r="E5" s="16" t="str">
        <f>IF(K5&lt;&gt;"",INDEX($E$1,1),"")</f>
        <v/>
      </c>
      <c r="H5" s="28" t="str">
        <f>IF(K5&lt;&gt;"",INDEX($E$3,1),"")</f>
        <v/>
      </c>
      <c r="I5" s="222" t="str">
        <f>IF(K5&lt;&gt;"",INDEX($E$2,1),"")</f>
        <v/>
      </c>
      <c r="K5" t="str">
        <f>IFERROR(IF(VLOOKUP(C5,'PHÍ RÚT TIỀN'!$C$5:$F$67,4,FALSE)=0,"",VLOOKUP(C5,'PHÍ RÚT TIỀN'!$C$5:$F$67,4,FALSE)),"")</f>
        <v/>
      </c>
      <c r="L5" s="23" t="str">
        <f t="shared" ref="L5:L36" si="0">IF(K5&lt;&gt;"","Chi phí chiết khấu trả cho kênh đối tác shopee  " &amp; TEXT(AG5,"dd/mm/yyyy") &amp; " chi nhánh " &amp; C5,"")</f>
        <v/>
      </c>
      <c r="M5" s="12"/>
      <c r="N5" s="12"/>
      <c r="O5" s="12"/>
      <c r="P5" s="12"/>
      <c r="Q5" s="12"/>
      <c r="R5" s="12"/>
      <c r="S5" s="12"/>
      <c r="T5" s="12"/>
      <c r="U5" s="12"/>
      <c r="V5" t="str">
        <f>IF(K5&lt;&gt;"", IFERROR(IF(VLOOKUP(C5,MACUAHANG!$A$5:$B$67,2,FALSE)=0,"",VLOOKUP(C5,MACUAHANG!$A$5:$B$67,2,FALSE)), ""), "")</f>
        <v/>
      </c>
      <c r="W5" s="12"/>
      <c r="X5" t="str">
        <f>IF(K5&lt;&gt;"",INDEX($AM$1,1),"")</f>
        <v/>
      </c>
      <c r="AG5" s="16" t="str">
        <f>IF(K5&lt;&gt;"",INDEX($E$1,1),"")</f>
        <v/>
      </c>
      <c r="AH5" s="14"/>
      <c r="AI5" s="14"/>
      <c r="AJ5" s="16" t="str">
        <f>IF(AP5&lt;&gt;"",INDEX($E$1,1),"")</f>
        <v/>
      </c>
      <c r="AM5" s="28" t="str">
        <f>IF(AP5&lt;&gt;"",INDEX($E$3,1),"")</f>
        <v/>
      </c>
      <c r="AN5" t="str">
        <f>IF(AP5&lt;&gt;"",INDEX($AJ$2,1),"")</f>
        <v/>
      </c>
      <c r="AP5" t="str">
        <f>IFERROR(IF(VLOOKUP(C5,GRAB!$C5:$D67,2,FALSE)=0,"",VLOOKUP(C5,GRAB!C:D,2,FALSE)),"")</f>
        <v/>
      </c>
      <c r="AQ5" s="74" t="str">
        <f t="shared" ref="AQ5:AQ36" si="1">IF(AP5&lt;&gt;"","Chi phí chiết khấu  trả cho kênh đối tác Grab " &amp; TEXT(BL5,"dd/mm/yyyy") &amp; " chi nhánh " &amp; C5,"")</f>
        <v/>
      </c>
      <c r="BA5" t="str">
        <f>IF(AP5&lt;&gt;"", IFERROR(IF(VLOOKUP(C5,MACUAHANG!$A$5:$B$67,2,FALSE)=0,"",VLOOKUP(C5,MACUAHANG!$A$5:$B$67,2,FALSE)), ""), "")</f>
        <v/>
      </c>
      <c r="BC5" t="str">
        <f>IF(AP5&lt;&gt;"",INDEX($AK$1,1),"")</f>
        <v/>
      </c>
      <c r="BL5" s="72" t="str">
        <f>IF(AP5&lt;&gt;"",INDEX($E$1,1),"")</f>
        <v/>
      </c>
      <c r="BM5" s="14"/>
      <c r="BN5" s="22"/>
      <c r="BO5" s="158" t="str">
        <f>IF(BU5&lt;&gt;"",INDEX($E$1,1),"")</f>
        <v/>
      </c>
      <c r="BP5" s="17"/>
      <c r="BQ5" s="17"/>
      <c r="BR5" s="164" t="str">
        <f>IF(BU5&lt;&gt;"",INDEX($BO$3,1),"")</f>
        <v/>
      </c>
      <c r="BS5" s="14" t="str">
        <f>IF(BU5&lt;&gt;"",INDEX($BO$2,1),"")</f>
        <v/>
      </c>
      <c r="BT5" s="17"/>
      <c r="BU5" s="17" t="str">
        <f>IFERROR(IF(VLOOKUP(C5,BE!C5:D67,2,FALSE)=0,"",VLOOKUP(C5,BE!C:D,2,FALSE)),"")</f>
        <v/>
      </c>
      <c r="BV5" s="154" t="str">
        <f t="shared" ref="BV5:BV36" si="2">IF(BU5&lt;&gt;"","Chi phí chiết khấu trả cho kênh đối tác Befood " &amp; TEXT(CQ5,"dd/mm/yyyy") &amp; " chi nhánh " &amp; C5,"")</f>
        <v/>
      </c>
      <c r="BW5" s="4"/>
      <c r="BX5" s="4"/>
      <c r="BY5" s="4"/>
      <c r="BZ5" s="4"/>
      <c r="CA5" s="4"/>
      <c r="CB5" s="4"/>
      <c r="CC5" s="4"/>
      <c r="CD5" s="3"/>
      <c r="CE5" s="3"/>
      <c r="CF5" t="str">
        <f>IF(BU5&lt;&gt;"", IFERROR(IF(VLOOKUP(C5,MACUAHANG!$A$5:$B$67,2,FALSE)=0,"",VLOOKUP(C5,MACUAHANG!$A$5:$B$67,2,FALSE)), ""), "")</f>
        <v/>
      </c>
      <c r="CG5" s="4"/>
      <c r="CH5" t="str">
        <f>IF(BU5&lt;&gt;"",INDEX($AK$1,1),"")</f>
        <v/>
      </c>
      <c r="CI5" s="4"/>
      <c r="CJ5" s="4"/>
      <c r="CK5" s="4"/>
      <c r="CL5" s="4"/>
      <c r="CM5" s="4"/>
      <c r="CN5" s="4"/>
      <c r="CO5" s="4"/>
      <c r="CP5" s="4"/>
      <c r="CQ5" s="158" t="str">
        <f>IF(BU5&lt;&gt;"",INDEX($E$1,1),"")</f>
        <v/>
      </c>
      <c r="CR5" s="17"/>
      <c r="CS5" s="22" t="str">
        <f>IF(K5&lt;&gt;"","Bank","")</f>
        <v/>
      </c>
      <c r="CT5" s="158" t="str">
        <f>IF(CZ5&lt;&gt;"",INDEX($E$1,1),"")</f>
        <v/>
      </c>
      <c r="CU5" s="17"/>
      <c r="CV5" s="17"/>
      <c r="CW5" s="164" t="str">
        <f>IF(CZ5&lt;&gt;"",INDEX($CT$3,1),"")</f>
        <v/>
      </c>
      <c r="CX5" s="165" t="str">
        <f>IF(CZ5&lt;&gt;"",INDEX($CT$2,1),"")</f>
        <v/>
      </c>
      <c r="CY5" s="17"/>
      <c r="CZ5" s="163" t="str">
        <f>IFERROR(IF(VLOOKUP(C5,'ZALO-PAY'!$C$5:$F$67,2,FALSE)=0,"",VLOOKUP(C5,'ZALO-PAY'!$C$5:$F$67,2,FALSE)),"")</f>
        <v/>
      </c>
      <c r="DA5" s="154" t="str">
        <f t="shared" ref="DA5:DA36" si="3">IF(CZ5&lt;&gt;"","Chi phí chiết khấu trả cho kênh đối tác ZaloPay " &amp; TEXT(DV5,"dd/mm/yyyy") &amp; " chi nhánh " &amp; C5,"")</f>
        <v/>
      </c>
      <c r="DB5" s="4"/>
      <c r="DC5" s="4"/>
      <c r="DD5" s="4"/>
      <c r="DE5" s="4"/>
      <c r="DF5" s="4"/>
      <c r="DG5" s="4"/>
      <c r="DH5" s="4"/>
      <c r="DI5" s="3"/>
      <c r="DJ5" s="3"/>
      <c r="DK5" t="str">
        <f>IF(CZ5&lt;&gt;"", IFERROR(IF(VLOOKUP(C5,MACUAHANG!$A$5:$B$67,2,FALSE)=0,"",VLOOKUP(C5,MACUAHANG!$A$5:$B$67,2,FALSE)), ""), "")</f>
        <v/>
      </c>
      <c r="DL5" s="4"/>
      <c r="DM5" s="4" t="str">
        <f>IF(CZ5&lt;&gt;"",INDEX($AK$1,1),"")</f>
        <v/>
      </c>
      <c r="DN5" s="4"/>
      <c r="DO5" s="4"/>
      <c r="DP5" s="4"/>
      <c r="DQ5" s="4"/>
      <c r="DR5" s="4"/>
      <c r="DS5" s="4"/>
      <c r="DT5" s="4"/>
      <c r="DU5" s="4"/>
      <c r="DV5" s="158" t="str">
        <f>IF(CZ5&lt;&gt;"",INDEX($E$1,1),"")</f>
        <v/>
      </c>
      <c r="DW5" s="17"/>
      <c r="DX5" s="22" t="str">
        <f>IF(CZ5&lt;&gt;"","ZaloPay","")</f>
        <v/>
      </c>
      <c r="DY5" s="158" t="str">
        <f>IF(EE5&lt;&gt;"",INDEX($E$1,1),"")</f>
        <v/>
      </c>
      <c r="DZ5" s="17"/>
      <c r="EA5" s="17"/>
      <c r="EB5" s="164" t="str">
        <f>IF(EE5&lt;&gt;"",INDEX($DY$3,1),"")</f>
        <v/>
      </c>
      <c r="EC5" s="14" t="str">
        <f>IF(EE5&lt;&gt;"",INDEX($DY$2,1),"")</f>
        <v/>
      </c>
      <c r="ED5" s="17"/>
      <c r="EE5" s="163" t="str">
        <f>IFERROR(IF(VLOOKUP(C5,'VN-PAY'!$C$5:$D$67,2,FALSE)=0,"",VLOOKUP(C5,'VN-PAY'!$C$5:$D$67,2,FALSE)),"")</f>
        <v/>
      </c>
      <c r="EF5" s="154" t="str">
        <f t="shared" ref="EF5:EF36" si="4">IF(EE5&lt;&gt;"","Chi phí chiết khấu trả cho kênh đối tác VnPay " &amp; TEXT(FA5,"dd/mm/yyyy") &amp; " chi nhánh " &amp; C5,"")</f>
        <v/>
      </c>
      <c r="EG5" s="4"/>
      <c r="EH5" s="4"/>
      <c r="EI5" s="4"/>
      <c r="EJ5" s="4"/>
      <c r="EK5" s="4"/>
      <c r="EL5" s="4"/>
      <c r="EM5" s="4"/>
      <c r="EN5" s="3"/>
      <c r="EO5" s="3"/>
      <c r="EP5" t="str">
        <f>IF(EE5&lt;&gt;"", IFERROR(IF(VLOOKUP(C5,MACUAHANG!$A$5:$B$67,2,FALSE)=0,"",VLOOKUP(C5,MACUAHANG!$A$5:$B$67,2,FALSE)), ""), "")</f>
        <v/>
      </c>
      <c r="EQ5" s="4"/>
      <c r="ER5" s="4" t="str">
        <f>IF(EE5&lt;&gt;"",INDEX($AK$1,1),"")</f>
        <v/>
      </c>
      <c r="ES5" s="4"/>
      <c r="ET5" s="4"/>
      <c r="EU5" s="4"/>
      <c r="EV5" s="4"/>
      <c r="EW5" s="4"/>
      <c r="EX5" s="4"/>
      <c r="EY5" s="4"/>
      <c r="EZ5" s="4"/>
      <c r="FA5" s="158" t="str">
        <f>IF(EE5&lt;&gt;"",INDEX($E$1,1),"")</f>
        <v/>
      </c>
      <c r="FB5" s="17"/>
      <c r="FC5" s="22" t="str">
        <f>IF(EE5&lt;&gt;"","VNPay","")</f>
        <v/>
      </c>
      <c r="FD5" s="158" t="str">
        <f>IF(FJ5&lt;&gt;"",INDEX($E$1,1),"")</f>
        <v/>
      </c>
      <c r="FE5" s="17"/>
      <c r="FF5" s="17"/>
      <c r="FG5" s="17" t="str">
        <f>IF(FJ5&lt;&gt;"",INDEX($FD$3,1),"")</f>
        <v/>
      </c>
      <c r="FH5" s="14" t="str">
        <f>IF(FJ5&lt;&gt;"",INDEX($FD$2,1),"")</f>
        <v/>
      </c>
      <c r="FI5" s="17"/>
      <c r="FJ5" s="200" t="str">
        <f>IFERROR(IF(VLOOKUP(C5,VILL!$A$5:$E$68,4,FALSE)=0,"",VLOOKUP(C5,VILL!$A$5:$E$68,4,FALSE)),"")</f>
        <v/>
      </c>
      <c r="FK5" s="154" t="str">
        <f t="shared" ref="FK5:FK36" si="5">IF(FJ5&lt;&gt;"","Chi phí chiết khấu trả cho kênh đối tác Vill " &amp; TEXT(GF5,"dd/mm/yyyy") &amp; " chi nhánh " &amp; C5,"")</f>
        <v/>
      </c>
      <c r="FL5" s="4"/>
      <c r="FM5" s="4"/>
      <c r="FN5" s="4"/>
      <c r="FO5" s="4"/>
      <c r="FP5" s="4"/>
      <c r="FQ5" s="4"/>
      <c r="FR5" s="4"/>
      <c r="FS5" s="3"/>
      <c r="FT5" s="3"/>
      <c r="FU5" t="str">
        <f>IF(FJ5&lt;&gt;"", IFERROR(IF(VLOOKUP(C5,MACUAHANG!$A$5:$B$67,2,FALSE)=0,"",VLOOKUP(C5,MACUAHANG!$A$5:$B$67,2,FALSE)), ""), "")</f>
        <v/>
      </c>
      <c r="FV5" s="4"/>
      <c r="FW5" s="4" t="str">
        <f>IF(FJ5&lt;&gt;"",INDEX($AK$1,1),"")</f>
        <v/>
      </c>
      <c r="FX5" s="4"/>
      <c r="FY5" s="4"/>
      <c r="FZ5" s="4"/>
      <c r="GA5" s="4"/>
      <c r="GB5" s="4"/>
      <c r="GC5" s="4"/>
      <c r="GD5" s="4"/>
      <c r="GE5" s="4"/>
      <c r="GF5" s="158" t="str">
        <f>IF(FJ5&lt;&gt;"",INDEX($E$1,1),"")</f>
        <v/>
      </c>
      <c r="GG5" s="17"/>
      <c r="GH5" s="22"/>
      <c r="GI5" s="18" t="str">
        <f>IF(GO5&lt;&gt;"",INDEX($E$1,1),"")</f>
        <v/>
      </c>
      <c r="GJ5" s="17"/>
      <c r="GK5" s="17"/>
      <c r="GL5" s="17" t="str">
        <f>IF(GO5&lt;&gt;"",INDEX($GI$3,1),"")</f>
        <v/>
      </c>
      <c r="GM5" s="14" t="str">
        <f>IF(GO5&lt;&gt;"",INDEX($GI$2,1),"")</f>
        <v/>
      </c>
      <c r="GN5" s="17"/>
      <c r="GO5" s="17" t="str">
        <f>IFERROR(IF(VLOOKUP(C5,RYO!$A$5:$E$68,4,FALSE)=0,"",VLOOKUP(C5,RYO!$A$5:$E$68,4,FALSE)),"")</f>
        <v/>
      </c>
      <c r="GP5" s="154" t="str">
        <f t="shared" ref="GP5:GP36" si="6">IF(GO5&lt;&gt;"","Chi phí chiết khấu trả cho kênh đối tác RYO " &amp; TEXT(HK5,"dd/mm/yyyy") &amp; " chi nhánh " &amp; C5,"")</f>
        <v/>
      </c>
      <c r="GQ5" s="4"/>
      <c r="GR5" s="4"/>
      <c r="GS5" s="4"/>
      <c r="GT5" s="4"/>
      <c r="GU5" s="4"/>
      <c r="GV5" s="4"/>
      <c r="GW5" s="4"/>
      <c r="GX5" s="3"/>
      <c r="GY5" s="3"/>
      <c r="GZ5" t="str">
        <f>IF(GO5&lt;&gt;"", IFERROR(IF(VLOOKUP(C5,MACUAHANG!$A$5:$B$67,2,FALSE)=0,"",VLOOKUP(C5,MACUAHANG!$A$5:$B$67,2,FALSE)), ""), "")</f>
        <v/>
      </c>
      <c r="HA5" s="4"/>
      <c r="HB5" s="4" t="str">
        <f>IF(GO5&lt;&gt;"",INDEX($AK$1,1),"")</f>
        <v/>
      </c>
      <c r="HC5" s="4"/>
      <c r="HD5" s="4"/>
      <c r="HE5" s="4"/>
      <c r="HF5" s="4"/>
      <c r="HG5" s="4"/>
      <c r="HH5" s="4"/>
      <c r="HI5" s="4"/>
      <c r="HJ5" s="4"/>
      <c r="HK5" s="18" t="str">
        <f>IF(GO5&lt;&gt;"",INDEX($E$1,1),"")</f>
        <v/>
      </c>
      <c r="HL5" s="17"/>
      <c r="HM5" s="22"/>
      <c r="HN5" s="158" t="str">
        <f>IF(HT5&lt;&gt;"",INDEX($E$1,1),"")</f>
        <v/>
      </c>
      <c r="HO5" s="17"/>
      <c r="HP5" s="17"/>
      <c r="HQ5" s="17" t="str">
        <f>IF(HT5&lt;&gt;"",INDEX($HN$3,1),"")</f>
        <v/>
      </c>
      <c r="HR5" s="14" t="str">
        <f>IF(HT5&lt;&gt;"",INDEX($HN$2,1),"")</f>
        <v/>
      </c>
      <c r="HS5" s="17"/>
      <c r="HT5" s="163" t="str">
        <f>IFERROR(IF(VLOOKUP(C5,'MOMO '!C:E,3,FALSE)=0,"",VLOOKUP(C5,'MOMO '!C:E,3,FALSE)),"")</f>
        <v/>
      </c>
      <c r="HU5" s="154" t="str">
        <f t="shared" ref="HU5:HU36" si="7">IF(HT5&lt;&gt;"","Chi phí chiết khấu trả cho kênh đối tác MoMo " &amp; TEXT(IP5,"dd/mm/yyyy") &amp; " chi nhánh " &amp; C5,"")</f>
        <v/>
      </c>
      <c r="HV5" s="4"/>
      <c r="HW5" s="4"/>
      <c r="HX5" s="4"/>
      <c r="HY5" s="4"/>
      <c r="HZ5" s="4"/>
      <c r="IA5" s="4"/>
      <c r="IB5" s="4"/>
      <c r="IC5" s="3"/>
      <c r="ID5" s="3"/>
      <c r="IE5" t="str">
        <f>IF(HT5&lt;&gt;"", IFERROR(IF(VLOOKUP(C5,MACUAHANG!$A$5:$B$67,2,FALSE)=0,"",VLOOKUP(C5,MACUAHANG!$A$5:$B$67,2,FALSE)), ""), "")</f>
        <v/>
      </c>
      <c r="IF5" s="4"/>
      <c r="IG5" s="4" t="str">
        <f>IF(HT5&lt;&gt;"",INDEX($AK$1,1),"")</f>
        <v/>
      </c>
      <c r="IH5" s="4"/>
      <c r="II5" s="4"/>
      <c r="IJ5" s="4"/>
      <c r="IK5" s="4"/>
      <c r="IL5" s="4"/>
      <c r="IM5" s="4"/>
      <c r="IN5" s="4"/>
      <c r="IO5" s="4"/>
      <c r="IP5" s="18" t="str">
        <f>IF(HT5&lt;&gt;"",INDEX($E$1,1),"")</f>
        <v/>
      </c>
      <c r="IQ5" s="17"/>
      <c r="IR5" s="22" t="str">
        <f>IF(HT5&lt;&gt;"","Momo","")</f>
        <v/>
      </c>
      <c r="IS5" s="18" t="str">
        <f>IF(IY5&lt;&gt;"",INDEX($E$1,1),"")</f>
        <v/>
      </c>
      <c r="IT5" s="17"/>
      <c r="IU5" s="17"/>
      <c r="IV5" s="17" t="str">
        <f>IF(IY5&lt;&gt;"",INDEX($IS$3,1),"")</f>
        <v/>
      </c>
      <c r="IW5" s="14" t="str">
        <f>IF(IY5&lt;&gt;"",INDEX($IS$2,1),"")</f>
        <v/>
      </c>
      <c r="IX5" s="17"/>
      <c r="IY5" s="17" t="str">
        <f>IFERROR(IF(VLOOKUP(C5,XANH_PIVOT!$C$5:$D$67,2,FALSE)=0,"",VLOOKUP(C5,XANH_PIVOT!$C$5:$D$67,2,FALSE)),"")</f>
        <v/>
      </c>
      <c r="IZ5" s="154" t="str">
        <f t="shared" ref="IZ5:IZ36" si="8">IF(IY5&lt;&gt;"","Chi phí chiết khấu trả cho kênh đối tác Xanh SM " &amp; TEXT(IP5,"dd/mm/yyyy") &amp; " chi nhánh " &amp; C5,"")</f>
        <v/>
      </c>
      <c r="JA5" s="4"/>
      <c r="JB5" s="4"/>
      <c r="JC5" s="4"/>
      <c r="JD5" s="4"/>
      <c r="JE5" s="4"/>
      <c r="JF5" s="4"/>
      <c r="JG5" s="4"/>
      <c r="JH5" s="3"/>
      <c r="JI5" s="3"/>
      <c r="JJ5" t="str">
        <f>IF(IY5&lt;&gt;"", IFERROR(IF(VLOOKUP(C5,MACUAHANG!$A$5:$B$67,2,FALSE)=0,"",VLOOKUP(C5,MACUAHANG!$A$5:$B$67,2,FALSE)), ""), "")</f>
        <v/>
      </c>
      <c r="JK5" s="4"/>
      <c r="JL5" s="4" t="str">
        <f>IF(IY5&lt;&gt;"",INDEX($AK$1,1),"")</f>
        <v/>
      </c>
      <c r="JM5" s="4"/>
      <c r="JN5" s="4"/>
      <c r="JO5" s="4"/>
      <c r="JP5" s="4"/>
      <c r="JQ5" s="4"/>
      <c r="JR5" s="4"/>
      <c r="JS5" s="4"/>
      <c r="JT5" s="4"/>
      <c r="JU5" s="18" t="str">
        <f>IF(IY5&lt;&gt;"",INDEX($E$1,1),"")</f>
        <v/>
      </c>
      <c r="JV5" s="17"/>
    </row>
    <row r="6" spans="1:283" ht="22.5" customHeight="1">
      <c r="A6" s="5">
        <f t="shared" ref="A6:A66" si="9">A5+1</f>
        <v>2</v>
      </c>
      <c r="B6" s="264" t="s">
        <v>39</v>
      </c>
      <c r="C6" s="7" t="s">
        <v>41</v>
      </c>
      <c r="D6" s="25">
        <v>0</v>
      </c>
      <c r="E6" s="16" t="str">
        <f t="shared" ref="E6:E67" si="10">IF(K6&lt;&gt;"",INDEX($E$1,1),"")</f>
        <v/>
      </c>
      <c r="H6" s="28" t="str">
        <f t="shared" ref="H6:H68" si="11">IF(K6&lt;&gt;"",INDEX($E$3,1),"")</f>
        <v/>
      </c>
      <c r="I6" s="222" t="str">
        <f t="shared" ref="I6:I68" si="12">IF(K6&lt;&gt;"",INDEX($E$2,1),"")</f>
        <v/>
      </c>
      <c r="K6" t="str">
        <f>IFERROR(IF(VLOOKUP(C6,'PHÍ RÚT TIỀN'!$C$5:$F$67,4,FALSE)=0,"",VLOOKUP(C6,'PHÍ RÚT TIỀN'!$C$5:$F$67,4,FALSE)),"")</f>
        <v/>
      </c>
      <c r="L6" s="23" t="str">
        <f t="shared" si="0"/>
        <v/>
      </c>
      <c r="V6" t="str">
        <f>IF(K6&lt;&gt;"", IFERROR(IF(VLOOKUP(C6,MACUAHANG!$A$5:$B$67,2,FALSE)=0,"",VLOOKUP(C6,MACUAHANG!$A$5:$B$67,2,FALSE)), ""), "")</f>
        <v/>
      </c>
      <c r="X6" t="str">
        <f t="shared" ref="X6:X68" si="13">IF(K6&lt;&gt;"",INDEX($AM$1,1),"")</f>
        <v/>
      </c>
      <c r="AG6" s="16" t="str">
        <f t="shared" ref="AG6:AG68" si="14">IF(K6&lt;&gt;"",INDEX($E$1,1),"")</f>
        <v/>
      </c>
      <c r="AH6" s="14"/>
      <c r="AI6" s="14"/>
      <c r="AJ6" s="16" t="str">
        <f t="shared" ref="AJ6:AJ67" si="15">IF(AP6&lt;&gt;"",INDEX($E$1,1),"")</f>
        <v/>
      </c>
      <c r="AM6" s="28" t="str">
        <f t="shared" ref="AM6:AM68" si="16">IF(AP6&lt;&gt;"",INDEX($E$3,1),"")</f>
        <v/>
      </c>
      <c r="AN6" t="str">
        <f t="shared" ref="AN6:AN68" si="17">IF(AP6&lt;&gt;"",INDEX($AJ$2,1),"")</f>
        <v/>
      </c>
      <c r="AP6" t="str">
        <f>IFERROR(IF(VLOOKUP(C6,GRAB!$C6:$D68,2,FALSE)=0,"",VLOOKUP(C6,GRAB!C:D,2,FALSE)),"")</f>
        <v/>
      </c>
      <c r="AQ6" s="74" t="str">
        <f t="shared" si="1"/>
        <v/>
      </c>
      <c r="BA6" t="str">
        <f>IF(AP6&lt;&gt;"", IFERROR(IF(VLOOKUP(C6,MACUAHANG!$A$5:$B$67,2,FALSE)=0,"",VLOOKUP(C6,MACUAHANG!$A$5:$B$67,2,FALSE)), ""), "")</f>
        <v/>
      </c>
      <c r="BC6" t="str">
        <f t="shared" ref="BC6:BC68" si="18">IF(AP6&lt;&gt;"",INDEX($AK$1,1),"")</f>
        <v/>
      </c>
      <c r="BL6" s="72" t="str">
        <f t="shared" ref="BL6:BL68" si="19">IF(AP6&lt;&gt;"",INDEX($E$1,1),"")</f>
        <v/>
      </c>
      <c r="BM6" s="14"/>
      <c r="BN6" s="14"/>
      <c r="BO6" s="158" t="str">
        <f t="shared" ref="BO6:BO69" si="20">IF(BU6&lt;&gt;"",INDEX($E$1,1),"")</f>
        <v/>
      </c>
      <c r="BP6" s="17"/>
      <c r="BQ6" s="17"/>
      <c r="BR6" s="164" t="str">
        <f t="shared" ref="BR6:BR69" si="21">IF(BU6&lt;&gt;"",INDEX($BO$3,1),"")</f>
        <v/>
      </c>
      <c r="BS6" s="14" t="str">
        <f t="shared" ref="BS6:BS69" si="22">IF(BU6&lt;&gt;"",INDEX($BO$2,1),"")</f>
        <v/>
      </c>
      <c r="BT6" s="17"/>
      <c r="BU6" s="17" t="str">
        <f>IFERROR(IF(VLOOKUP(C6,BE!C6:D68,2,FALSE)=0,"",VLOOKUP(C6,BE!C:D,2,FALSE)),"")</f>
        <v/>
      </c>
      <c r="BV6" s="154" t="str">
        <f t="shared" si="2"/>
        <v/>
      </c>
      <c r="BW6" s="4"/>
      <c r="BX6" s="4"/>
      <c r="BY6" s="4"/>
      <c r="BZ6" s="4"/>
      <c r="CA6" s="4"/>
      <c r="CB6" s="4"/>
      <c r="CC6" s="4"/>
      <c r="CD6" s="3"/>
      <c r="CE6" s="3"/>
      <c r="CF6" t="str">
        <f>IF(BU6&lt;&gt;"", IFERROR(IF(VLOOKUP(C6,MACUAHANG!$A$5:$B$67,2,FALSE)=0,"",VLOOKUP(C6,MACUAHANG!$A$5:$B$67,2,FALSE)), ""), "")</f>
        <v/>
      </c>
      <c r="CG6" s="4"/>
      <c r="CH6" t="str">
        <f t="shared" ref="CH6:CH69" si="23">IF(BU6&lt;&gt;"",INDEX($AK$1,1),"")</f>
        <v/>
      </c>
      <c r="CI6" s="4"/>
      <c r="CJ6" s="4"/>
      <c r="CK6" s="4"/>
      <c r="CL6" s="4"/>
      <c r="CM6" s="4"/>
      <c r="CN6" s="4"/>
      <c r="CO6" s="4"/>
      <c r="CP6" s="4"/>
      <c r="CQ6" s="158" t="str">
        <f t="shared" ref="CQ6:CQ69" si="24">IF(BU6&lt;&gt;"",INDEX($E$1,1),"")</f>
        <v/>
      </c>
      <c r="CR6" s="17"/>
      <c r="CS6" s="22" t="str">
        <f t="shared" ref="CS6:CS69" si="25">IF(K6&lt;&gt;"","Bank","")</f>
        <v/>
      </c>
      <c r="CT6" s="158" t="str">
        <f t="shared" ref="CT6:CT69" si="26">IF(CZ6&lt;&gt;"",INDEX($E$1,1),"")</f>
        <v/>
      </c>
      <c r="CU6" s="17"/>
      <c r="CV6" s="17"/>
      <c r="CW6" s="164" t="str">
        <f t="shared" ref="CW6:CW69" si="27">IF(CZ6&lt;&gt;"",INDEX($CT$3,1),"")</f>
        <v/>
      </c>
      <c r="CX6" s="165" t="str">
        <f t="shared" ref="CX6:CX69" si="28">IF(CZ6&lt;&gt;"",INDEX($CT$2,1),"")</f>
        <v/>
      </c>
      <c r="CY6" s="17"/>
      <c r="CZ6" s="163" t="str">
        <f>IFERROR(IF(VLOOKUP(C6,'ZALO-PAY'!$C$5:$F$67,2,FALSE)=0,"",VLOOKUP(C6,'ZALO-PAY'!$C$5:$F$67,2,FALSE)),"")</f>
        <v/>
      </c>
      <c r="DA6" s="154" t="str">
        <f t="shared" si="3"/>
        <v/>
      </c>
      <c r="DB6" s="4"/>
      <c r="DC6" s="4"/>
      <c r="DD6" s="4"/>
      <c r="DE6" s="4"/>
      <c r="DF6" s="4"/>
      <c r="DG6" s="4"/>
      <c r="DH6" s="4"/>
      <c r="DI6" s="3"/>
      <c r="DJ6" s="3"/>
      <c r="DK6" t="str">
        <f>IF(CZ6&lt;&gt;"", IFERROR(IF(VLOOKUP(C6,MACUAHANG!$A$5:$B$67,2,FALSE)=0,"",VLOOKUP(C6,MACUAHANG!$A$5:$B$67,2,FALSE)), ""), "")</f>
        <v/>
      </c>
      <c r="DL6" s="4"/>
      <c r="DM6" s="4" t="str">
        <f t="shared" ref="DM6:DM69" si="29">IF(CZ6&lt;&gt;"",INDEX($AK$1,1),"")</f>
        <v/>
      </c>
      <c r="DN6" s="4"/>
      <c r="DO6" s="4"/>
      <c r="DP6" s="4"/>
      <c r="DQ6" s="4"/>
      <c r="DR6" s="4"/>
      <c r="DS6" s="4"/>
      <c r="DT6" s="4"/>
      <c r="DU6" s="4"/>
      <c r="DV6" s="158" t="str">
        <f t="shared" ref="DV6:DV69" si="30">IF(CZ6&lt;&gt;"",INDEX($E$1,1),"")</f>
        <v/>
      </c>
      <c r="DW6" s="17"/>
      <c r="DX6" s="22" t="str">
        <f t="shared" ref="DX6:DX69" si="31">IF(CZ6&lt;&gt;"","ZaloPay","")</f>
        <v/>
      </c>
      <c r="DY6" s="158" t="str">
        <f t="shared" ref="DY6:DY67" si="32">IF(EE6&lt;&gt;"",INDEX($E$1,1),"")</f>
        <v/>
      </c>
      <c r="DZ6" s="17"/>
      <c r="EA6" s="17"/>
      <c r="EB6" s="164" t="str">
        <f t="shared" ref="EB6:EB67" si="33">IF(EE6&lt;&gt;"",INDEX($DY$3,1),"")</f>
        <v/>
      </c>
      <c r="EC6" s="14" t="str">
        <f t="shared" ref="EC6:EC67" si="34">IF(EE6&lt;&gt;"",INDEX($DY$2,1),"")</f>
        <v/>
      </c>
      <c r="ED6" s="17"/>
      <c r="EE6" s="163" t="str">
        <f>IFERROR(IF(VLOOKUP(C6,'VN-PAY'!$C$5:$D$67,2,FALSE)=0,"",VLOOKUP(C6,'VN-PAY'!$C$5:$D$67,2,FALSE)),"")</f>
        <v/>
      </c>
      <c r="EF6" s="154" t="str">
        <f t="shared" si="4"/>
        <v/>
      </c>
      <c r="EG6" s="4"/>
      <c r="EH6" s="4"/>
      <c r="EI6" s="4"/>
      <c r="EJ6" s="4"/>
      <c r="EK6" s="4"/>
      <c r="EL6" s="4"/>
      <c r="EM6" s="4"/>
      <c r="EN6" s="3"/>
      <c r="EO6" s="3"/>
      <c r="EP6" t="str">
        <f>IF(EE6&lt;&gt;"", IFERROR(IF(VLOOKUP(C6,MACUAHANG!$A$5:$B$67,2,FALSE)=0,"",VLOOKUP(C6,MACUAHANG!$A$5:$B$67,2,FALSE)), ""), "")</f>
        <v/>
      </c>
      <c r="EQ6" s="4"/>
      <c r="ER6" s="4" t="str">
        <f t="shared" ref="ER6:ER67" si="35">IF(EE6&lt;&gt;"",INDEX($AK$1,1),"")</f>
        <v/>
      </c>
      <c r="ES6" s="4"/>
      <c r="ET6" s="4"/>
      <c r="EU6" s="4"/>
      <c r="EV6" s="4"/>
      <c r="EW6" s="4"/>
      <c r="EX6" s="4"/>
      <c r="EY6" s="4"/>
      <c r="EZ6" s="4"/>
      <c r="FA6" s="158" t="str">
        <f t="shared" ref="FA6:FA67" si="36">IF(EE6&lt;&gt;"",INDEX($E$1,1),"")</f>
        <v/>
      </c>
      <c r="FB6" s="17"/>
      <c r="FC6" s="22" t="str">
        <f t="shared" ref="FC6:FC69" si="37">IF(EE6&lt;&gt;"","VNPay","")</f>
        <v/>
      </c>
      <c r="FD6" s="158" t="str">
        <f t="shared" ref="FD6:FD67" si="38">IF(FJ6&lt;&gt;"",INDEX($E$1,1),"")</f>
        <v/>
      </c>
      <c r="FE6" s="17"/>
      <c r="FF6" s="17"/>
      <c r="FG6" s="17" t="str">
        <f t="shared" ref="FG6:FG67" si="39">IF(FJ6&lt;&gt;"",INDEX($FD$3,1),"")</f>
        <v/>
      </c>
      <c r="FH6" s="14" t="str">
        <f t="shared" ref="FH6:FH67" si="40">IF(FJ6&lt;&gt;"",INDEX($FD$2,1),"")</f>
        <v/>
      </c>
      <c r="FI6" s="17"/>
      <c r="FJ6" s="200" t="str">
        <f>IFERROR(IF(VLOOKUP(C6,VILL!$A$5:$E$68,4,FALSE)=0,"",VLOOKUP(C6,VILL!$A$5:$E$68,4,FALSE)),"")</f>
        <v/>
      </c>
      <c r="FK6" s="154" t="str">
        <f t="shared" si="5"/>
        <v/>
      </c>
      <c r="FL6" s="4"/>
      <c r="FM6" s="4"/>
      <c r="FN6" s="4"/>
      <c r="FO6" s="4"/>
      <c r="FP6" s="4"/>
      <c r="FQ6" s="4"/>
      <c r="FR6" s="4"/>
      <c r="FS6" s="3"/>
      <c r="FT6" s="3"/>
      <c r="FU6" t="str">
        <f>IF(FJ6&lt;&gt;"", IFERROR(IF(VLOOKUP(C6,MACUAHANG!$A$5:$B$67,2,FALSE)=0,"",VLOOKUP(C6,MACUAHANG!$A$5:$B$67,2,FALSE)), ""), "")</f>
        <v/>
      </c>
      <c r="FV6" s="4"/>
      <c r="FW6" s="4" t="str">
        <f t="shared" ref="FW6:FW67" si="41">IF(FJ6&lt;&gt;"",INDEX($AK$1,1),"")</f>
        <v/>
      </c>
      <c r="FX6" s="4"/>
      <c r="FY6" s="4"/>
      <c r="FZ6" s="4"/>
      <c r="GA6" s="4"/>
      <c r="GB6" s="4"/>
      <c r="GC6" s="4"/>
      <c r="GD6" s="4"/>
      <c r="GE6" s="4"/>
      <c r="GF6" s="158" t="str">
        <f t="shared" ref="GF6:GF67" si="42">IF(FJ6&lt;&gt;"",INDEX($E$1,1),"")</f>
        <v/>
      </c>
      <c r="GG6" s="17"/>
      <c r="GH6" s="14"/>
      <c r="GI6" s="18" t="str">
        <f t="shared" ref="GI6:GI67" si="43">IF(GO6&lt;&gt;"",INDEX($E$1,1),"")</f>
        <v/>
      </c>
      <c r="GJ6" s="17"/>
      <c r="GK6" s="17"/>
      <c r="GL6" s="17" t="str">
        <f t="shared" ref="GL6:GL67" si="44">IF(GO6&lt;&gt;"",INDEX($GI$3,1),"")</f>
        <v/>
      </c>
      <c r="GM6" s="14" t="str">
        <f t="shared" ref="GM6:GM67" si="45">IF(GO6&lt;&gt;"",INDEX($GI$2,1),"")</f>
        <v/>
      </c>
      <c r="GN6" s="17"/>
      <c r="GO6" s="17" t="str">
        <f>IFERROR(IF(VLOOKUP(C6,RYO!$A$5:$E$68,4,FALSE)=0,"",VLOOKUP(C6,RYO!$A$5:$E$68,4,FALSE)),"")</f>
        <v/>
      </c>
      <c r="GP6" s="154" t="str">
        <f t="shared" si="6"/>
        <v/>
      </c>
      <c r="GQ6" s="4"/>
      <c r="GR6" s="4"/>
      <c r="GS6" s="4"/>
      <c r="GT6" s="4"/>
      <c r="GU6" s="4"/>
      <c r="GV6" s="4"/>
      <c r="GW6" s="4"/>
      <c r="GX6" s="3"/>
      <c r="GY6" s="3"/>
      <c r="GZ6" t="str">
        <f>IF(GO6&lt;&gt;"", IFERROR(IF(VLOOKUP(C6,MACUAHANG!$A$5:$B$67,2,FALSE)=0,"",VLOOKUP(C6,MACUAHANG!$A$5:$B$67,2,FALSE)), ""), "")</f>
        <v/>
      </c>
      <c r="HA6" s="4"/>
      <c r="HB6" s="4" t="str">
        <f t="shared" ref="HB6:HB67" si="46">IF(GO6&lt;&gt;"",INDEX($AK$1,1),"")</f>
        <v/>
      </c>
      <c r="HC6" s="4"/>
      <c r="HD6" s="4"/>
      <c r="HE6" s="4"/>
      <c r="HF6" s="4"/>
      <c r="HG6" s="4"/>
      <c r="HH6" s="4"/>
      <c r="HI6" s="4"/>
      <c r="HJ6" s="4"/>
      <c r="HK6" s="18" t="str">
        <f t="shared" ref="HK6:HK67" si="47">IF(GO6&lt;&gt;"",INDEX($E$1,1),"")</f>
        <v/>
      </c>
      <c r="HL6" s="17"/>
      <c r="HM6" s="14"/>
      <c r="HN6" s="158">
        <f t="shared" ref="HN6:HN67" si="48">IF(HT6&lt;&gt;"",INDEX($E$1,1),"")</f>
        <v>45909</v>
      </c>
      <c r="HO6" s="17"/>
      <c r="HP6" s="17"/>
      <c r="HQ6" s="17">
        <f t="shared" ref="HQ6:HQ67" si="49">IF(HT6&lt;&gt;"",INDEX($HN$3,1),"")</f>
        <v>1121</v>
      </c>
      <c r="HR6" s="14" t="str">
        <f t="shared" ref="HR6:HR67" si="50">IF(HT6&lt;&gt;"",INDEX($HN$2,1),"")</f>
        <v>113103</v>
      </c>
      <c r="HS6" s="17"/>
      <c r="HT6" s="163">
        <f>IFERROR(IF(VLOOKUP(C6,'MOMO '!C:E,3,FALSE)=0,"",VLOOKUP(C6,'MOMO '!C:E,3,FALSE)),"")</f>
        <v>26020.516499999998</v>
      </c>
      <c r="HU6" s="154" t="str">
        <f t="shared" si="7"/>
        <v>Chi phí chiết khấu trả cho kênh đối tác MoMo 09/09/2025 chi nhánh CÀ PHÊ MUỐI CHÚ LONG - 68 NGUYỄN HUỆ</v>
      </c>
      <c r="HV6" s="4"/>
      <c r="HW6" s="4"/>
      <c r="HX6" s="4"/>
      <c r="HY6" s="4"/>
      <c r="HZ6" s="4"/>
      <c r="IA6" s="4"/>
      <c r="IB6" s="4"/>
      <c r="IC6" s="3"/>
      <c r="ID6" s="3"/>
      <c r="IE6" t="str">
        <f>IF(HT6&lt;&gt;"", IFERROR(IF(VLOOKUP(C6,MACUAHANG!$A$5:$B$67,2,FALSE)=0,"",VLOOKUP(C6,MACUAHANG!$A$5:$B$67,2,FALSE)), ""), "")</f>
        <v>CH.68NH</v>
      </c>
      <c r="IF6" s="4"/>
      <c r="IG6" s="4" t="str">
        <f t="shared" ref="IG6:IG67" si="51">IF(HT6&lt;&gt;"",INDEX($AK$1,1),"")</f>
        <v>VH.PHH</v>
      </c>
      <c r="IH6" s="4"/>
      <c r="II6" s="4"/>
      <c r="IJ6" s="4"/>
      <c r="IK6" s="4"/>
      <c r="IL6" s="4"/>
      <c r="IM6" s="4"/>
      <c r="IN6" s="4"/>
      <c r="IO6" s="4"/>
      <c r="IP6" s="18">
        <f t="shared" ref="IP6:IP67" si="52">IF(HT6&lt;&gt;"",INDEX($E$1,1),"")</f>
        <v>45909</v>
      </c>
      <c r="IQ6" s="17"/>
      <c r="IR6" s="22" t="str">
        <f t="shared" ref="IR6:IR69" si="53">IF(HT6&lt;&gt;"","Momo","")</f>
        <v>Momo</v>
      </c>
      <c r="IS6" s="18" t="str">
        <f t="shared" ref="IS6:IS67" si="54">IF(IY6&lt;&gt;"",INDEX($E$1,1),"")</f>
        <v/>
      </c>
      <c r="IT6" s="17"/>
      <c r="IU6" s="17"/>
      <c r="IV6" s="17" t="str">
        <f t="shared" ref="IV6:IV67" si="55">IF(IY6&lt;&gt;"",INDEX($IS$3,1),"")</f>
        <v/>
      </c>
      <c r="IW6" s="14" t="str">
        <f t="shared" ref="IW6:IW67" si="56">IF(IY6&lt;&gt;"",INDEX($IS$2,1),"")</f>
        <v/>
      </c>
      <c r="IX6" s="17"/>
      <c r="IY6" s="17" t="str">
        <f>IFERROR(IF(VLOOKUP(C6,XANH_PIVOT!$C$5:$D$67,2,FALSE)=0,"",VLOOKUP(C6,XANH_PIVOT!$C$5:$D$67,2,FALSE)),"")</f>
        <v/>
      </c>
      <c r="IZ6" s="154" t="str">
        <f t="shared" si="8"/>
        <v/>
      </c>
      <c r="JA6" s="4"/>
      <c r="JB6" s="4"/>
      <c r="JC6" s="4"/>
      <c r="JD6" s="4"/>
      <c r="JE6" s="4"/>
      <c r="JF6" s="4"/>
      <c r="JG6" s="4"/>
      <c r="JH6" s="3"/>
      <c r="JI6" s="3"/>
      <c r="JJ6" t="str">
        <f>IF(IY6&lt;&gt;"", IFERROR(IF(VLOOKUP(C6,MACUAHANG!$A$5:$B$67,2,FALSE)=0,"",VLOOKUP(C6,MACUAHANG!$A$5:$B$67,2,FALSE)), ""), "")</f>
        <v/>
      </c>
      <c r="JK6" s="4"/>
      <c r="JL6" s="4" t="str">
        <f t="shared" ref="JL6:JL67" si="57">IF(IY6&lt;&gt;"",INDEX($AK$1,1),"")</f>
        <v/>
      </c>
      <c r="JM6" s="4"/>
      <c r="JN6" s="4"/>
      <c r="JO6" s="4"/>
      <c r="JP6" s="4"/>
      <c r="JQ6" s="4"/>
      <c r="JR6" s="4"/>
      <c r="JS6" s="4"/>
      <c r="JT6" s="4"/>
      <c r="JU6" s="18" t="str">
        <f t="shared" ref="JU6:JU67" si="58">IF(IY6&lt;&gt;"",INDEX($E$1,1),"")</f>
        <v/>
      </c>
      <c r="JV6" s="17"/>
    </row>
    <row r="7" spans="1:283" ht="22.5" customHeight="1">
      <c r="A7" s="5">
        <v>2</v>
      </c>
      <c r="B7" s="264" t="s">
        <v>42</v>
      </c>
      <c r="C7" s="6" t="s">
        <v>43</v>
      </c>
      <c r="D7" s="24">
        <v>0</v>
      </c>
      <c r="E7" s="16" t="str">
        <f t="shared" si="10"/>
        <v/>
      </c>
      <c r="H7" s="28" t="str">
        <f t="shared" si="11"/>
        <v/>
      </c>
      <c r="I7" s="222" t="str">
        <f t="shared" si="12"/>
        <v/>
      </c>
      <c r="K7" t="str">
        <f>IFERROR(IF(VLOOKUP(C7,'PHÍ RÚT TIỀN'!$C$5:$F$67,4,FALSE)=0,"",VLOOKUP(C7,'PHÍ RÚT TIỀN'!$C$5:$F$67,4,FALSE)),"")</f>
        <v/>
      </c>
      <c r="L7" s="23" t="str">
        <f t="shared" si="0"/>
        <v/>
      </c>
      <c r="V7" t="str">
        <f>IF(K7&lt;&gt;"", IFERROR(IF(VLOOKUP(C7,MACUAHANG!$A$5:$B$67,2,FALSE)=0,"",VLOOKUP(C7,MACUAHANG!$A$5:$B$67,2,FALSE)), ""), "")</f>
        <v/>
      </c>
      <c r="X7" t="str">
        <f t="shared" si="13"/>
        <v/>
      </c>
      <c r="AG7" s="16" t="str">
        <f t="shared" si="14"/>
        <v/>
      </c>
      <c r="AH7" s="14"/>
      <c r="AI7" s="14"/>
      <c r="AJ7" s="16" t="str">
        <f t="shared" si="15"/>
        <v/>
      </c>
      <c r="AM7" s="28" t="str">
        <f t="shared" si="16"/>
        <v/>
      </c>
      <c r="AN7" t="str">
        <f t="shared" si="17"/>
        <v/>
      </c>
      <c r="AP7" t="str">
        <f>IFERROR(IF(VLOOKUP(C7,GRAB!$C7:$D69,2,FALSE)=0,"",VLOOKUP(C7,GRAB!C:D,2,FALSE)),"")</f>
        <v/>
      </c>
      <c r="AQ7" s="74" t="str">
        <f t="shared" si="1"/>
        <v/>
      </c>
      <c r="BA7" t="str">
        <f>IF(AP7&lt;&gt;"", IFERROR(IF(VLOOKUP(C7,MACUAHANG!$A$5:$B$67,2,FALSE)=0,"",VLOOKUP(C7,MACUAHANG!$A$5:$B$67,2,FALSE)), ""), "")</f>
        <v/>
      </c>
      <c r="BC7" t="str">
        <f t="shared" si="18"/>
        <v/>
      </c>
      <c r="BL7" s="72" t="str">
        <f t="shared" si="19"/>
        <v/>
      </c>
      <c r="BM7" s="14"/>
      <c r="BN7" s="14"/>
      <c r="BO7" s="158" t="str">
        <f t="shared" si="20"/>
        <v/>
      </c>
      <c r="BP7" s="17"/>
      <c r="BQ7" s="17"/>
      <c r="BR7" s="164" t="str">
        <f t="shared" si="21"/>
        <v/>
      </c>
      <c r="BS7" s="14" t="str">
        <f t="shared" si="22"/>
        <v/>
      </c>
      <c r="BT7" s="17"/>
      <c r="BU7" s="17" t="str">
        <f>IFERROR(IF(VLOOKUP(C7,BE!C7:D69,2,FALSE)=0,"",VLOOKUP(C7,BE!C:D,2,FALSE)),"")</f>
        <v/>
      </c>
      <c r="BV7" s="154" t="str">
        <f t="shared" si="2"/>
        <v/>
      </c>
      <c r="BW7" s="4"/>
      <c r="BX7" s="4"/>
      <c r="BY7" s="4"/>
      <c r="BZ7" s="4"/>
      <c r="CA7" s="4"/>
      <c r="CB7" s="4"/>
      <c r="CC7" s="4"/>
      <c r="CD7" s="3"/>
      <c r="CE7" s="3"/>
      <c r="CF7" t="str">
        <f>IF(BU7&lt;&gt;"", IFERROR(IF(VLOOKUP(C7,MACUAHANG!$A$5:$B$67,2,FALSE)=0,"",VLOOKUP(C7,MACUAHANG!$A$5:$B$67,2,FALSE)), ""), "")</f>
        <v/>
      </c>
      <c r="CG7" s="4"/>
      <c r="CH7" t="str">
        <f t="shared" si="23"/>
        <v/>
      </c>
      <c r="CI7" s="4"/>
      <c r="CJ7" s="4"/>
      <c r="CK7" s="4"/>
      <c r="CL7" s="4"/>
      <c r="CM7" s="4"/>
      <c r="CN7" s="4"/>
      <c r="CO7" s="4"/>
      <c r="CP7" s="4"/>
      <c r="CQ7" s="158" t="str">
        <f t="shared" si="24"/>
        <v/>
      </c>
      <c r="CR7" s="17"/>
      <c r="CS7" s="22" t="str">
        <f t="shared" si="25"/>
        <v/>
      </c>
      <c r="CT7" s="158" t="str">
        <f t="shared" si="26"/>
        <v/>
      </c>
      <c r="CU7" s="17"/>
      <c r="CV7" s="17"/>
      <c r="CW7" s="164" t="str">
        <f t="shared" si="27"/>
        <v/>
      </c>
      <c r="CX7" s="165" t="str">
        <f t="shared" si="28"/>
        <v/>
      </c>
      <c r="CY7" s="17"/>
      <c r="CZ7" s="163" t="str">
        <f>IFERROR(IF(VLOOKUP(C7,'ZALO-PAY'!$C$5:$F$67,2,FALSE)=0,"",VLOOKUP(C7,'ZALO-PAY'!$C$5:$F$67,2,FALSE)),"")</f>
        <v/>
      </c>
      <c r="DA7" s="154" t="str">
        <f t="shared" si="3"/>
        <v/>
      </c>
      <c r="DB7" s="4"/>
      <c r="DC7" s="4"/>
      <c r="DD7" s="4"/>
      <c r="DE7" s="4"/>
      <c r="DF7" s="4"/>
      <c r="DG7" s="4"/>
      <c r="DH7" s="4"/>
      <c r="DI7" s="3"/>
      <c r="DJ7" s="3"/>
      <c r="DK7" t="str">
        <f>IF(CZ7&lt;&gt;"", IFERROR(IF(VLOOKUP(C7,MACUAHANG!$A$5:$B$67,2,FALSE)=0,"",VLOOKUP(C7,MACUAHANG!$A$5:$B$67,2,FALSE)), ""), "")</f>
        <v/>
      </c>
      <c r="DL7" s="4"/>
      <c r="DM7" s="4" t="str">
        <f t="shared" si="29"/>
        <v/>
      </c>
      <c r="DN7" s="4"/>
      <c r="DO7" s="4"/>
      <c r="DP7" s="4"/>
      <c r="DQ7" s="4"/>
      <c r="DR7" s="4"/>
      <c r="DS7" s="4"/>
      <c r="DT7" s="4"/>
      <c r="DU7" s="4"/>
      <c r="DV7" s="158" t="str">
        <f t="shared" si="30"/>
        <v/>
      </c>
      <c r="DW7" s="17"/>
      <c r="DX7" s="22" t="str">
        <f t="shared" si="31"/>
        <v/>
      </c>
      <c r="DY7" s="158" t="str">
        <f t="shared" si="32"/>
        <v/>
      </c>
      <c r="DZ7" s="17"/>
      <c r="EA7" s="17"/>
      <c r="EB7" s="164" t="str">
        <f t="shared" si="33"/>
        <v/>
      </c>
      <c r="EC7" s="14" t="str">
        <f t="shared" si="34"/>
        <v/>
      </c>
      <c r="ED7" s="17"/>
      <c r="EE7" s="163" t="str">
        <f>IFERROR(IF(VLOOKUP(C7,'VN-PAY'!$C$5:$D$67,2,FALSE)=0,"",VLOOKUP(C7,'VN-PAY'!$C$5:$D$67,2,FALSE)),"")</f>
        <v/>
      </c>
      <c r="EF7" s="154" t="str">
        <f t="shared" si="4"/>
        <v/>
      </c>
      <c r="EG7" s="4"/>
      <c r="EH7" s="4"/>
      <c r="EI7" s="4"/>
      <c r="EJ7" s="4"/>
      <c r="EK7" s="4"/>
      <c r="EL7" s="4"/>
      <c r="EM7" s="4"/>
      <c r="EN7" s="3"/>
      <c r="EO7" s="3"/>
      <c r="EP7" t="str">
        <f>IF(EE7&lt;&gt;"", IFERROR(IF(VLOOKUP(C7,MACUAHANG!$A$5:$B$67,2,FALSE)=0,"",VLOOKUP(C7,MACUAHANG!$A$5:$B$67,2,FALSE)), ""), "")</f>
        <v/>
      </c>
      <c r="EQ7" s="4"/>
      <c r="ER7" s="4" t="str">
        <f t="shared" si="35"/>
        <v/>
      </c>
      <c r="ES7" s="4"/>
      <c r="ET7" s="4"/>
      <c r="EU7" s="4"/>
      <c r="EV7" s="4"/>
      <c r="EW7" s="4"/>
      <c r="EX7" s="4"/>
      <c r="EY7" s="4"/>
      <c r="EZ7" s="4"/>
      <c r="FA7" s="158" t="str">
        <f t="shared" si="36"/>
        <v/>
      </c>
      <c r="FB7" s="17"/>
      <c r="FC7" s="22" t="str">
        <f t="shared" si="37"/>
        <v/>
      </c>
      <c r="FD7" s="158" t="str">
        <f t="shared" si="38"/>
        <v/>
      </c>
      <c r="FE7" s="17"/>
      <c r="FF7" s="17"/>
      <c r="FG7" s="17" t="str">
        <f t="shared" si="39"/>
        <v/>
      </c>
      <c r="FH7" s="14" t="str">
        <f t="shared" si="40"/>
        <v/>
      </c>
      <c r="FI7" s="17"/>
      <c r="FJ7" s="200" t="str">
        <f>IFERROR(IF(VLOOKUP(C7,VILL!$A$5:$E$68,4,FALSE)=0,"",VLOOKUP(C7,VILL!$A$5:$E$68,4,FALSE)),"")</f>
        <v/>
      </c>
      <c r="FK7" s="154" t="str">
        <f t="shared" si="5"/>
        <v/>
      </c>
      <c r="FL7" s="4"/>
      <c r="FM7" s="4"/>
      <c r="FN7" s="4"/>
      <c r="FO7" s="4"/>
      <c r="FP7" s="4"/>
      <c r="FQ7" s="4"/>
      <c r="FR7" s="4"/>
      <c r="FS7" s="3"/>
      <c r="FT7" s="3"/>
      <c r="FU7" t="str">
        <f>IF(FJ7&lt;&gt;"", IFERROR(IF(VLOOKUP(C7,MACUAHANG!$A$5:$B$67,2,FALSE)=0,"",VLOOKUP(C7,MACUAHANG!$A$5:$B$67,2,FALSE)), ""), "")</f>
        <v/>
      </c>
      <c r="FV7" s="4"/>
      <c r="FW7" s="4" t="str">
        <f t="shared" si="41"/>
        <v/>
      </c>
      <c r="FX7" s="4"/>
      <c r="FY7" s="4"/>
      <c r="FZ7" s="4"/>
      <c r="GA7" s="4"/>
      <c r="GB7" s="4"/>
      <c r="GC7" s="4"/>
      <c r="GD7" s="4"/>
      <c r="GE7" s="4"/>
      <c r="GF7" s="158" t="str">
        <f t="shared" si="42"/>
        <v/>
      </c>
      <c r="GG7" s="17"/>
      <c r="GH7" s="14"/>
      <c r="GI7" s="18" t="str">
        <f t="shared" si="43"/>
        <v/>
      </c>
      <c r="GJ7" s="17"/>
      <c r="GK7" s="17"/>
      <c r="GL7" s="17" t="str">
        <f t="shared" si="44"/>
        <v/>
      </c>
      <c r="GM7" s="14" t="str">
        <f t="shared" si="45"/>
        <v/>
      </c>
      <c r="GN7" s="17"/>
      <c r="GO7" s="17" t="str">
        <f>IFERROR(IF(VLOOKUP(C7,RYO!$A$5:$E$68,4,FALSE)=0,"",VLOOKUP(C7,RYO!$A$5:$E$68,4,FALSE)),"")</f>
        <v/>
      </c>
      <c r="GP7" s="154" t="str">
        <f t="shared" si="6"/>
        <v/>
      </c>
      <c r="GQ7" s="4"/>
      <c r="GR7" s="4"/>
      <c r="GS7" s="4"/>
      <c r="GT7" s="4"/>
      <c r="GU7" s="4"/>
      <c r="GV7" s="4"/>
      <c r="GW7" s="4"/>
      <c r="GX7" s="3"/>
      <c r="GY7" s="3"/>
      <c r="GZ7" t="str">
        <f>IF(GO7&lt;&gt;"", IFERROR(IF(VLOOKUP(C7,MACUAHANG!$A$5:$B$67,2,FALSE)=0,"",VLOOKUP(C7,MACUAHANG!$A$5:$B$67,2,FALSE)), ""), "")</f>
        <v/>
      </c>
      <c r="HA7" s="4"/>
      <c r="HB7" s="4" t="str">
        <f t="shared" si="46"/>
        <v/>
      </c>
      <c r="HC7" s="4"/>
      <c r="HD7" s="4"/>
      <c r="HE7" s="4"/>
      <c r="HF7" s="4"/>
      <c r="HG7" s="4"/>
      <c r="HH7" s="4"/>
      <c r="HI7" s="4"/>
      <c r="HJ7" s="4"/>
      <c r="HK7" s="18" t="str">
        <f t="shared" si="47"/>
        <v/>
      </c>
      <c r="HL7" s="17"/>
      <c r="HM7" s="14"/>
      <c r="HN7" s="158">
        <f t="shared" si="48"/>
        <v>45909</v>
      </c>
      <c r="HO7" s="17"/>
      <c r="HP7" s="17"/>
      <c r="HQ7" s="17">
        <f t="shared" si="49"/>
        <v>1121</v>
      </c>
      <c r="HR7" s="14" t="str">
        <f t="shared" si="50"/>
        <v>113103</v>
      </c>
      <c r="HS7" s="17"/>
      <c r="HT7" s="163">
        <f>IFERROR(IF(VLOOKUP(C7,'MOMO '!C:E,3,FALSE)=0,"",VLOOKUP(C7,'MOMO '!C:E,3,FALSE)),"")</f>
        <v>11968</v>
      </c>
      <c r="HU7" s="154" t="str">
        <f t="shared" si="7"/>
        <v>Chi phí chiết khấu trả cho kênh đối tác MoMo 09/09/2025 chi nhánh Cà Phê Muối Chú Long - Võ Văn Kiệt</v>
      </c>
      <c r="HV7" s="4"/>
      <c r="HW7" s="4"/>
      <c r="HX7" s="4"/>
      <c r="HY7" s="4"/>
      <c r="HZ7" s="4"/>
      <c r="IA7" s="4"/>
      <c r="IB7" s="4"/>
      <c r="IC7" s="3"/>
      <c r="ID7" s="3"/>
      <c r="IE7" t="str">
        <f>IF(HT7&lt;&gt;"", IFERROR(IF(VLOOKUP(C7,MACUAHANG!$A$5:$B$67,2,FALSE)=0,"",VLOOKUP(C7,MACUAHANG!$A$5:$B$67,2,FALSE)), ""), "")</f>
        <v>CH.98VVK</v>
      </c>
      <c r="IF7" s="4"/>
      <c r="IG7" s="4" t="str">
        <f t="shared" si="51"/>
        <v>VH.PHH</v>
      </c>
      <c r="IH7" s="4"/>
      <c r="II7" s="4"/>
      <c r="IJ7" s="4"/>
      <c r="IK7" s="4"/>
      <c r="IL7" s="4"/>
      <c r="IM7" s="4"/>
      <c r="IN7" s="4"/>
      <c r="IO7" s="4"/>
      <c r="IP7" s="18">
        <f t="shared" si="52"/>
        <v>45909</v>
      </c>
      <c r="IQ7" s="17"/>
      <c r="IR7" s="22" t="str">
        <f t="shared" si="53"/>
        <v>Momo</v>
      </c>
      <c r="IS7" s="18" t="str">
        <f t="shared" si="54"/>
        <v/>
      </c>
      <c r="IT7" s="17"/>
      <c r="IU7" s="17"/>
      <c r="IV7" s="17" t="str">
        <f t="shared" si="55"/>
        <v/>
      </c>
      <c r="IW7" s="14" t="str">
        <f t="shared" si="56"/>
        <v/>
      </c>
      <c r="IX7" s="17"/>
      <c r="IY7" s="17" t="str">
        <f>IFERROR(IF(VLOOKUP(C7,XANH_PIVOT!$C$5:$D$67,2,FALSE)=0,"",VLOOKUP(C7,XANH_PIVOT!$C$5:$D$67,2,FALSE)),"")</f>
        <v/>
      </c>
      <c r="IZ7" s="154" t="str">
        <f t="shared" si="8"/>
        <v/>
      </c>
      <c r="JA7" s="4"/>
      <c r="JB7" s="4"/>
      <c r="JC7" s="4"/>
      <c r="JD7" s="4"/>
      <c r="JE7" s="4"/>
      <c r="JF7" s="4"/>
      <c r="JG7" s="4"/>
      <c r="JH7" s="3"/>
      <c r="JI7" s="3"/>
      <c r="JJ7" t="str">
        <f>IF(IY7&lt;&gt;"", IFERROR(IF(VLOOKUP(C7,MACUAHANG!$A$5:$B$67,2,FALSE)=0,"",VLOOKUP(C7,MACUAHANG!$A$5:$B$67,2,FALSE)), ""), "")</f>
        <v/>
      </c>
      <c r="JK7" s="4"/>
      <c r="JL7" s="4" t="str">
        <f t="shared" si="57"/>
        <v/>
      </c>
      <c r="JM7" s="4"/>
      <c r="JN7" s="4"/>
      <c r="JO7" s="4"/>
      <c r="JP7" s="4"/>
      <c r="JQ7" s="4"/>
      <c r="JR7" s="4"/>
      <c r="JS7" s="4"/>
      <c r="JT7" s="4"/>
      <c r="JU7" s="18" t="str">
        <f t="shared" si="58"/>
        <v/>
      </c>
      <c r="JV7" s="17"/>
    </row>
    <row r="8" spans="1:283" ht="22.5" customHeight="1">
      <c r="A8" s="5">
        <f t="shared" si="9"/>
        <v>3</v>
      </c>
      <c r="B8" s="264" t="s">
        <v>44</v>
      </c>
      <c r="C8" s="8" t="s">
        <v>45</v>
      </c>
      <c r="D8" s="25">
        <v>0</v>
      </c>
      <c r="E8" s="16" t="str">
        <f t="shared" si="10"/>
        <v/>
      </c>
      <c r="H8" s="28" t="str">
        <f t="shared" si="11"/>
        <v/>
      </c>
      <c r="I8" s="222" t="str">
        <f t="shared" si="12"/>
        <v/>
      </c>
      <c r="K8" t="str">
        <f>IFERROR(IF(VLOOKUP(C8,'PHÍ RÚT TIỀN'!$C$5:$F$67,4,FALSE)=0,"",VLOOKUP(C8,'PHÍ RÚT TIỀN'!$C$5:$F$67,4,FALSE)),"")</f>
        <v/>
      </c>
      <c r="L8" s="23" t="str">
        <f t="shared" si="0"/>
        <v/>
      </c>
      <c r="V8" t="str">
        <f>IF(K8&lt;&gt;"", IFERROR(IF(VLOOKUP(C8,MACUAHANG!$A$5:$B$67,2,FALSE)=0,"",VLOOKUP(C8,MACUAHANG!$A$5:$B$67,2,FALSE)), ""), "")</f>
        <v/>
      </c>
      <c r="X8" t="str">
        <f t="shared" si="13"/>
        <v/>
      </c>
      <c r="AG8" s="16" t="str">
        <f t="shared" si="14"/>
        <v/>
      </c>
      <c r="AH8" s="14"/>
      <c r="AI8" s="14"/>
      <c r="AJ8" s="16" t="str">
        <f t="shared" si="15"/>
        <v/>
      </c>
      <c r="AM8" s="28" t="str">
        <f t="shared" si="16"/>
        <v/>
      </c>
      <c r="AN8" t="str">
        <f t="shared" si="17"/>
        <v/>
      </c>
      <c r="AP8" t="str">
        <f>IFERROR(IF(VLOOKUP(C8,GRAB!$C8:$D70,2,FALSE)=0,"",VLOOKUP(C8,GRAB!C:D,2,FALSE)),"")</f>
        <v/>
      </c>
      <c r="AQ8" s="74" t="str">
        <f t="shared" si="1"/>
        <v/>
      </c>
      <c r="BA8" t="str">
        <f>IF(AP8&lt;&gt;"", IFERROR(IF(VLOOKUP(C8,MACUAHANG!$A$5:$B$67,2,FALSE)=0,"",VLOOKUP(C8,MACUAHANG!$A$5:$B$67,2,FALSE)), ""), "")</f>
        <v/>
      </c>
      <c r="BC8" t="str">
        <f t="shared" si="18"/>
        <v/>
      </c>
      <c r="BL8" s="72" t="str">
        <f t="shared" si="19"/>
        <v/>
      </c>
      <c r="BM8" s="14"/>
      <c r="BN8" s="14"/>
      <c r="BO8" s="158" t="str">
        <f t="shared" si="20"/>
        <v/>
      </c>
      <c r="BP8" s="17"/>
      <c r="BQ8" s="17"/>
      <c r="BR8" s="164" t="str">
        <f t="shared" si="21"/>
        <v/>
      </c>
      <c r="BS8" s="14" t="str">
        <f t="shared" si="22"/>
        <v/>
      </c>
      <c r="BT8" s="17"/>
      <c r="BU8" s="17" t="str">
        <f>IFERROR(IF(VLOOKUP(C8,BE!C8:D70,2,FALSE)=0,"",VLOOKUP(C8,BE!C:D,2,FALSE)),"")</f>
        <v/>
      </c>
      <c r="BV8" s="154" t="str">
        <f t="shared" si="2"/>
        <v/>
      </c>
      <c r="BW8" s="4"/>
      <c r="BX8" s="4"/>
      <c r="BY8" s="4"/>
      <c r="BZ8" s="4"/>
      <c r="CA8" s="4"/>
      <c r="CB8" s="4"/>
      <c r="CC8" s="4"/>
      <c r="CD8" s="3"/>
      <c r="CE8" s="3"/>
      <c r="CF8" t="str">
        <f>IF(BU8&lt;&gt;"", IFERROR(IF(VLOOKUP(C8,MACUAHANG!$A$5:$B$67,2,FALSE)=0,"",VLOOKUP(C8,MACUAHANG!$A$5:$B$67,2,FALSE)), ""), "")</f>
        <v/>
      </c>
      <c r="CG8" s="4"/>
      <c r="CH8" t="str">
        <f t="shared" si="23"/>
        <v/>
      </c>
      <c r="CI8" s="4"/>
      <c r="CJ8" s="4"/>
      <c r="CK8" s="4"/>
      <c r="CL8" s="4"/>
      <c r="CM8" s="4"/>
      <c r="CN8" s="4"/>
      <c r="CO8" s="4"/>
      <c r="CP8" s="4"/>
      <c r="CQ8" s="158" t="str">
        <f t="shared" si="24"/>
        <v/>
      </c>
      <c r="CR8" s="17"/>
      <c r="CS8" s="22" t="str">
        <f t="shared" si="25"/>
        <v/>
      </c>
      <c r="CT8" s="158" t="str">
        <f t="shared" si="26"/>
        <v/>
      </c>
      <c r="CU8" s="17"/>
      <c r="CV8" s="17"/>
      <c r="CW8" s="164" t="str">
        <f t="shared" si="27"/>
        <v/>
      </c>
      <c r="CX8" s="165" t="str">
        <f t="shared" si="28"/>
        <v/>
      </c>
      <c r="CY8" s="17"/>
      <c r="CZ8" s="163" t="str">
        <f>IFERROR(IF(VLOOKUP(C8,'ZALO-PAY'!$C$5:$F$67,2,FALSE)=0,"",VLOOKUP(C8,'ZALO-PAY'!$C$5:$F$67,2,FALSE)),"")</f>
        <v/>
      </c>
      <c r="DA8" s="154" t="str">
        <f t="shared" si="3"/>
        <v/>
      </c>
      <c r="DB8" s="4"/>
      <c r="DC8" s="4"/>
      <c r="DD8" s="4"/>
      <c r="DE8" s="4"/>
      <c r="DF8" s="4"/>
      <c r="DG8" s="4"/>
      <c r="DH8" s="4"/>
      <c r="DI8" s="3"/>
      <c r="DJ8" s="3"/>
      <c r="DK8" t="str">
        <f>IF(CZ8&lt;&gt;"", IFERROR(IF(VLOOKUP(C8,MACUAHANG!$A$5:$B$67,2,FALSE)=0,"",VLOOKUP(C8,MACUAHANG!$A$5:$B$67,2,FALSE)), ""), "")</f>
        <v/>
      </c>
      <c r="DL8" s="4"/>
      <c r="DM8" s="4" t="str">
        <f t="shared" si="29"/>
        <v/>
      </c>
      <c r="DN8" s="4"/>
      <c r="DO8" s="4"/>
      <c r="DP8" s="4"/>
      <c r="DQ8" s="4"/>
      <c r="DR8" s="4"/>
      <c r="DS8" s="4"/>
      <c r="DT8" s="4"/>
      <c r="DU8" s="4"/>
      <c r="DV8" s="158" t="str">
        <f t="shared" si="30"/>
        <v/>
      </c>
      <c r="DW8" s="17"/>
      <c r="DX8" s="22" t="str">
        <f t="shared" si="31"/>
        <v/>
      </c>
      <c r="DY8" s="158" t="str">
        <f t="shared" si="32"/>
        <v/>
      </c>
      <c r="DZ8" s="17"/>
      <c r="EA8" s="17"/>
      <c r="EB8" s="164" t="str">
        <f t="shared" si="33"/>
        <v/>
      </c>
      <c r="EC8" s="14" t="str">
        <f t="shared" si="34"/>
        <v/>
      </c>
      <c r="ED8" s="17"/>
      <c r="EE8" s="163" t="str">
        <f>IFERROR(IF(VLOOKUP(C8,'VN-PAY'!$C$5:$D$67,2,FALSE)=0,"",VLOOKUP(C8,'VN-PAY'!$C$5:$D$67,2,FALSE)),"")</f>
        <v/>
      </c>
      <c r="EF8" s="154" t="str">
        <f t="shared" si="4"/>
        <v/>
      </c>
      <c r="EG8" s="4"/>
      <c r="EH8" s="4"/>
      <c r="EI8" s="4"/>
      <c r="EJ8" s="4"/>
      <c r="EK8" s="4"/>
      <c r="EL8" s="4"/>
      <c r="EM8" s="4"/>
      <c r="EN8" s="3"/>
      <c r="EO8" s="3"/>
      <c r="EP8" t="str">
        <f>IF(EE8&lt;&gt;"", IFERROR(IF(VLOOKUP(C8,MACUAHANG!$A$5:$B$67,2,FALSE)=0,"",VLOOKUP(C8,MACUAHANG!$A$5:$B$67,2,FALSE)), ""), "")</f>
        <v/>
      </c>
      <c r="EQ8" s="4"/>
      <c r="ER8" s="4" t="str">
        <f t="shared" si="35"/>
        <v/>
      </c>
      <c r="ES8" s="4"/>
      <c r="ET8" s="4"/>
      <c r="EU8" s="4"/>
      <c r="EV8" s="4"/>
      <c r="EW8" s="4"/>
      <c r="EX8" s="4"/>
      <c r="EY8" s="4"/>
      <c r="EZ8" s="4"/>
      <c r="FA8" s="158" t="str">
        <f t="shared" si="36"/>
        <v/>
      </c>
      <c r="FB8" s="17"/>
      <c r="FC8" s="22" t="str">
        <f t="shared" si="37"/>
        <v/>
      </c>
      <c r="FD8" s="158" t="str">
        <f t="shared" si="38"/>
        <v/>
      </c>
      <c r="FE8" s="17"/>
      <c r="FF8" s="17"/>
      <c r="FG8" s="17" t="str">
        <f t="shared" si="39"/>
        <v/>
      </c>
      <c r="FH8" s="14" t="str">
        <f t="shared" si="40"/>
        <v/>
      </c>
      <c r="FI8" s="17"/>
      <c r="FJ8" s="200" t="str">
        <f>IFERROR(IF(VLOOKUP(C8,VILL!$A$5:$E$68,4,FALSE)=0,"",VLOOKUP(C8,VILL!$A$5:$E$68,4,FALSE)),"")</f>
        <v/>
      </c>
      <c r="FK8" s="154" t="str">
        <f t="shared" si="5"/>
        <v/>
      </c>
      <c r="FL8" s="4"/>
      <c r="FM8" s="4"/>
      <c r="FN8" s="4"/>
      <c r="FO8" s="4"/>
      <c r="FP8" s="4"/>
      <c r="FQ8" s="4"/>
      <c r="FR8" s="4"/>
      <c r="FS8" s="3"/>
      <c r="FT8" s="3"/>
      <c r="FU8" t="str">
        <f>IF(FJ8&lt;&gt;"", IFERROR(IF(VLOOKUP(C8,MACUAHANG!$A$5:$B$67,2,FALSE)=0,"",VLOOKUP(C8,MACUAHANG!$A$5:$B$67,2,FALSE)), ""), "")</f>
        <v/>
      </c>
      <c r="FV8" s="4"/>
      <c r="FW8" s="4" t="str">
        <f t="shared" si="41"/>
        <v/>
      </c>
      <c r="FX8" s="4"/>
      <c r="FY8" s="4"/>
      <c r="FZ8" s="4"/>
      <c r="GA8" s="4"/>
      <c r="GB8" s="4"/>
      <c r="GC8" s="4"/>
      <c r="GD8" s="4"/>
      <c r="GE8" s="4"/>
      <c r="GF8" s="158" t="str">
        <f t="shared" si="42"/>
        <v/>
      </c>
      <c r="GG8" s="17"/>
      <c r="GH8" s="14"/>
      <c r="GI8" s="18" t="str">
        <f t="shared" si="43"/>
        <v/>
      </c>
      <c r="GJ8" s="17"/>
      <c r="GK8" s="17"/>
      <c r="GL8" s="17" t="str">
        <f t="shared" si="44"/>
        <v/>
      </c>
      <c r="GM8" s="14" t="str">
        <f t="shared" si="45"/>
        <v/>
      </c>
      <c r="GN8" s="17"/>
      <c r="GO8" s="17" t="str">
        <f>IFERROR(IF(VLOOKUP(C8,RYO!$A$5:$E$68,4,FALSE)=0,"",VLOOKUP(C8,RYO!$A$5:$E$68,4,FALSE)),"")</f>
        <v/>
      </c>
      <c r="GP8" s="154" t="str">
        <f t="shared" si="6"/>
        <v/>
      </c>
      <c r="GQ8" s="4"/>
      <c r="GR8" s="4"/>
      <c r="GS8" s="4"/>
      <c r="GT8" s="4"/>
      <c r="GU8" s="4"/>
      <c r="GV8" s="4"/>
      <c r="GW8" s="4"/>
      <c r="GX8" s="3"/>
      <c r="GY8" s="3"/>
      <c r="GZ8" t="str">
        <f>IF(GO8&lt;&gt;"", IFERROR(IF(VLOOKUP(C8,MACUAHANG!$A$5:$B$67,2,FALSE)=0,"",VLOOKUP(C8,MACUAHANG!$A$5:$B$67,2,FALSE)), ""), "")</f>
        <v/>
      </c>
      <c r="HA8" s="4"/>
      <c r="HB8" s="4" t="str">
        <f t="shared" si="46"/>
        <v/>
      </c>
      <c r="HC8" s="4"/>
      <c r="HD8" s="4"/>
      <c r="HE8" s="4"/>
      <c r="HF8" s="4"/>
      <c r="HG8" s="4"/>
      <c r="HH8" s="4"/>
      <c r="HI8" s="4"/>
      <c r="HJ8" s="4"/>
      <c r="HK8" s="18" t="str">
        <f t="shared" si="47"/>
        <v/>
      </c>
      <c r="HL8" s="17"/>
      <c r="HM8" s="14"/>
      <c r="HN8" s="158">
        <f t="shared" si="48"/>
        <v>45909</v>
      </c>
      <c r="HO8" s="17"/>
      <c r="HP8" s="17"/>
      <c r="HQ8" s="17">
        <f t="shared" si="49"/>
        <v>1121</v>
      </c>
      <c r="HR8" s="14" t="str">
        <f t="shared" si="50"/>
        <v>113103</v>
      </c>
      <c r="HS8" s="17"/>
      <c r="HT8" s="163">
        <f>IFERROR(IF(VLOOKUP(C8,'MOMO '!C:E,3,FALSE)=0,"",VLOOKUP(C8,'MOMO '!C:E,3,FALSE)),"")</f>
        <v>12688.5</v>
      </c>
      <c r="HU8" s="154" t="str">
        <f t="shared" si="7"/>
        <v>Chi phí chiết khấu trả cho kênh đối tác MoMo 09/09/2025 chi nhánh CÀ PHÊ MUỐI CHÚ LONG - 194 CÁCH MẠNG THÁNG TÁM</v>
      </c>
      <c r="HV8" s="4"/>
      <c r="HW8" s="4"/>
      <c r="HX8" s="4"/>
      <c r="HY8" s="4"/>
      <c r="HZ8" s="4"/>
      <c r="IA8" s="4"/>
      <c r="IB8" s="4"/>
      <c r="IC8" s="3"/>
      <c r="ID8" s="3"/>
      <c r="IE8" t="str">
        <f>IF(HT8&lt;&gt;"", IFERROR(IF(VLOOKUP(C8,MACUAHANG!$A$5:$B$67,2,FALSE)=0,"",VLOOKUP(C8,MACUAHANG!$A$5:$B$67,2,FALSE)), ""), "")</f>
        <v>CH.194CMT8</v>
      </c>
      <c r="IF8" s="4"/>
      <c r="IG8" s="4" t="str">
        <f t="shared" si="51"/>
        <v>VH.PHH</v>
      </c>
      <c r="IH8" s="4"/>
      <c r="II8" s="4"/>
      <c r="IJ8" s="4"/>
      <c r="IK8" s="4"/>
      <c r="IL8" s="4"/>
      <c r="IM8" s="4"/>
      <c r="IN8" s="4"/>
      <c r="IO8" s="4"/>
      <c r="IP8" s="18">
        <f t="shared" si="52"/>
        <v>45909</v>
      </c>
      <c r="IQ8" s="17"/>
      <c r="IR8" s="22" t="str">
        <f t="shared" si="53"/>
        <v>Momo</v>
      </c>
      <c r="IS8" s="18" t="str">
        <f t="shared" si="54"/>
        <v/>
      </c>
      <c r="IT8" s="17"/>
      <c r="IU8" s="17"/>
      <c r="IV8" s="17" t="str">
        <f t="shared" si="55"/>
        <v/>
      </c>
      <c r="IW8" s="14" t="str">
        <f t="shared" si="56"/>
        <v/>
      </c>
      <c r="IX8" s="17"/>
      <c r="IY8" s="17" t="str">
        <f>IFERROR(IF(VLOOKUP(C8,XANH_PIVOT!$C$5:$D$67,2,FALSE)=0,"",VLOOKUP(C8,XANH_PIVOT!$C$5:$D$67,2,FALSE)),"")</f>
        <v/>
      </c>
      <c r="IZ8" s="154" t="str">
        <f t="shared" si="8"/>
        <v/>
      </c>
      <c r="JA8" s="4"/>
      <c r="JB8" s="4"/>
      <c r="JC8" s="4"/>
      <c r="JD8" s="4"/>
      <c r="JE8" s="4"/>
      <c r="JF8" s="4"/>
      <c r="JG8" s="4"/>
      <c r="JH8" s="3"/>
      <c r="JI8" s="3"/>
      <c r="JJ8" t="str">
        <f>IF(IY8&lt;&gt;"", IFERROR(IF(VLOOKUP(C8,MACUAHANG!$A$5:$B$67,2,FALSE)=0,"",VLOOKUP(C8,MACUAHANG!$A$5:$B$67,2,FALSE)), ""), "")</f>
        <v/>
      </c>
      <c r="JK8" s="4"/>
      <c r="JL8" s="4" t="str">
        <f t="shared" si="57"/>
        <v/>
      </c>
      <c r="JM8" s="4"/>
      <c r="JN8" s="4"/>
      <c r="JO8" s="4"/>
      <c r="JP8" s="4"/>
      <c r="JQ8" s="4"/>
      <c r="JR8" s="4"/>
      <c r="JS8" s="4"/>
      <c r="JT8" s="4"/>
      <c r="JU8" s="18" t="str">
        <f t="shared" si="58"/>
        <v/>
      </c>
      <c r="JV8" s="17"/>
    </row>
    <row r="9" spans="1:283" ht="22.5" customHeight="1">
      <c r="A9" s="5">
        <v>3</v>
      </c>
      <c r="B9" s="264" t="s">
        <v>431</v>
      </c>
      <c r="C9" s="7" t="s">
        <v>46</v>
      </c>
      <c r="D9" s="25">
        <v>0</v>
      </c>
      <c r="E9" s="16" t="str">
        <f t="shared" si="10"/>
        <v/>
      </c>
      <c r="H9" s="28" t="str">
        <f t="shared" si="11"/>
        <v/>
      </c>
      <c r="I9" s="222" t="str">
        <f t="shared" si="12"/>
        <v/>
      </c>
      <c r="K9" t="str">
        <f>IFERROR(IF(VLOOKUP(C9,'PHÍ RÚT TIỀN'!$C$5:$F$67,4,FALSE)=0,"",VLOOKUP(C9,'PHÍ RÚT TIỀN'!$C$5:$F$67,4,FALSE)),"")</f>
        <v/>
      </c>
      <c r="L9" s="23" t="str">
        <f t="shared" si="0"/>
        <v/>
      </c>
      <c r="V9" t="str">
        <f>IF(K9&lt;&gt;"", IFERROR(IF(VLOOKUP(C9,MACUAHANG!$A$5:$B$67,2,FALSE)=0,"",VLOOKUP(C9,MACUAHANG!$A$5:$B$67,2,FALSE)), ""), "")</f>
        <v/>
      </c>
      <c r="X9" t="str">
        <f t="shared" si="13"/>
        <v/>
      </c>
      <c r="AG9" s="16" t="str">
        <f t="shared" si="14"/>
        <v/>
      </c>
      <c r="AH9" s="14"/>
      <c r="AI9" s="14"/>
      <c r="AJ9" s="16" t="str">
        <f t="shared" si="15"/>
        <v/>
      </c>
      <c r="AM9" s="28" t="str">
        <f t="shared" si="16"/>
        <v/>
      </c>
      <c r="AN9" t="str">
        <f t="shared" si="17"/>
        <v/>
      </c>
      <c r="AP9" t="str">
        <f>IFERROR(IF(VLOOKUP(C9,GRAB!$C9:$D71,2,FALSE)=0,"",VLOOKUP(C9,GRAB!C:D,2,FALSE)),"")</f>
        <v/>
      </c>
      <c r="AQ9" s="74" t="str">
        <f t="shared" si="1"/>
        <v/>
      </c>
      <c r="BA9" t="str">
        <f>IF(AP9&lt;&gt;"", IFERROR(IF(VLOOKUP(C9,MACUAHANG!$A$5:$B$67,2,FALSE)=0,"",VLOOKUP(C9,MACUAHANG!$A$5:$B$67,2,FALSE)), ""), "")</f>
        <v/>
      </c>
      <c r="BC9" t="str">
        <f t="shared" si="18"/>
        <v/>
      </c>
      <c r="BL9" s="72" t="str">
        <f t="shared" si="19"/>
        <v/>
      </c>
      <c r="BM9" s="14"/>
      <c r="BN9" s="14"/>
      <c r="BO9" s="158" t="str">
        <f t="shared" si="20"/>
        <v/>
      </c>
      <c r="BP9" s="17"/>
      <c r="BQ9" s="17"/>
      <c r="BR9" s="164" t="str">
        <f t="shared" si="21"/>
        <v/>
      </c>
      <c r="BS9" s="14" t="str">
        <f t="shared" si="22"/>
        <v/>
      </c>
      <c r="BT9" s="17"/>
      <c r="BU9" s="17" t="str">
        <f>IFERROR(IF(VLOOKUP(C9,BE!C9:D71,2,FALSE)=0,"",VLOOKUP(C9,BE!C:D,2,FALSE)),"")</f>
        <v/>
      </c>
      <c r="BV9" s="154" t="str">
        <f t="shared" si="2"/>
        <v/>
      </c>
      <c r="BW9" s="4"/>
      <c r="BX9" s="4"/>
      <c r="BY9" s="4"/>
      <c r="BZ9" s="4"/>
      <c r="CA9" s="4"/>
      <c r="CB9" s="4"/>
      <c r="CC9" s="4"/>
      <c r="CD9" s="3"/>
      <c r="CE9" s="3"/>
      <c r="CF9" t="str">
        <f>IF(BU9&lt;&gt;"", IFERROR(IF(VLOOKUP(C9,MACUAHANG!$A$5:$B$67,2,FALSE)=0,"",VLOOKUP(C9,MACUAHANG!$A$5:$B$67,2,FALSE)), ""), "")</f>
        <v/>
      </c>
      <c r="CG9" s="4"/>
      <c r="CH9" t="str">
        <f t="shared" si="23"/>
        <v/>
      </c>
      <c r="CI9" s="4"/>
      <c r="CJ9" s="4"/>
      <c r="CK9" s="4"/>
      <c r="CL9" s="4"/>
      <c r="CM9" s="4"/>
      <c r="CN9" s="4"/>
      <c r="CO9" s="4"/>
      <c r="CP9" s="4"/>
      <c r="CQ9" s="158" t="str">
        <f t="shared" si="24"/>
        <v/>
      </c>
      <c r="CR9" s="17"/>
      <c r="CS9" s="22" t="str">
        <f t="shared" si="25"/>
        <v/>
      </c>
      <c r="CT9" s="158" t="str">
        <f t="shared" si="26"/>
        <v/>
      </c>
      <c r="CU9" s="17"/>
      <c r="CV9" s="17"/>
      <c r="CW9" s="164" t="str">
        <f t="shared" si="27"/>
        <v/>
      </c>
      <c r="CX9" s="165" t="str">
        <f t="shared" si="28"/>
        <v/>
      </c>
      <c r="CY9" s="17"/>
      <c r="CZ9" s="163" t="str">
        <f>IFERROR(IF(VLOOKUP(C9,'ZALO-PAY'!$C$5:$F$67,2,FALSE)=0,"",VLOOKUP(C9,'ZALO-PAY'!$C$5:$F$67,2,FALSE)),"")</f>
        <v/>
      </c>
      <c r="DA9" s="154" t="str">
        <f t="shared" si="3"/>
        <v/>
      </c>
      <c r="DB9" s="4"/>
      <c r="DC9" s="4"/>
      <c r="DD9" s="4"/>
      <c r="DE9" s="4"/>
      <c r="DF9" s="4"/>
      <c r="DG9" s="4"/>
      <c r="DH9" s="4"/>
      <c r="DI9" s="3"/>
      <c r="DJ9" s="3"/>
      <c r="DK9" t="str">
        <f>IF(CZ9&lt;&gt;"", IFERROR(IF(VLOOKUP(C9,MACUAHANG!$A$5:$B$67,2,FALSE)=0,"",VLOOKUP(C9,MACUAHANG!$A$5:$B$67,2,FALSE)), ""), "")</f>
        <v/>
      </c>
      <c r="DL9" s="4"/>
      <c r="DM9" s="4" t="str">
        <f t="shared" si="29"/>
        <v/>
      </c>
      <c r="DN9" s="4"/>
      <c r="DO9" s="4"/>
      <c r="DP9" s="4"/>
      <c r="DQ9" s="4"/>
      <c r="DR9" s="4"/>
      <c r="DS9" s="4"/>
      <c r="DT9" s="4"/>
      <c r="DU9" s="4"/>
      <c r="DV9" s="158" t="str">
        <f t="shared" si="30"/>
        <v/>
      </c>
      <c r="DW9" s="17"/>
      <c r="DX9" s="22" t="str">
        <f t="shared" si="31"/>
        <v/>
      </c>
      <c r="DY9" s="158" t="str">
        <f t="shared" si="32"/>
        <v/>
      </c>
      <c r="DZ9" s="17"/>
      <c r="EA9" s="17"/>
      <c r="EB9" s="164" t="str">
        <f t="shared" si="33"/>
        <v/>
      </c>
      <c r="EC9" s="14" t="str">
        <f t="shared" si="34"/>
        <v/>
      </c>
      <c r="ED9" s="17"/>
      <c r="EE9" s="163" t="str">
        <f>IFERROR(IF(VLOOKUP(C9,'VN-PAY'!$C$5:$D$67,2,FALSE)=0,"",VLOOKUP(C9,'VN-PAY'!$C$5:$D$67,2,FALSE)),"")</f>
        <v/>
      </c>
      <c r="EF9" s="154" t="str">
        <f t="shared" si="4"/>
        <v/>
      </c>
      <c r="EG9" s="4"/>
      <c r="EH9" s="4"/>
      <c r="EI9" s="4"/>
      <c r="EJ9" s="4"/>
      <c r="EK9" s="4"/>
      <c r="EL9" s="4"/>
      <c r="EM9" s="4"/>
      <c r="EN9" s="3"/>
      <c r="EO9" s="3"/>
      <c r="EP9" t="str">
        <f>IF(EE9&lt;&gt;"", IFERROR(IF(VLOOKUP(C9,MACUAHANG!$A$5:$B$67,2,FALSE)=0,"",VLOOKUP(C9,MACUAHANG!$A$5:$B$67,2,FALSE)), ""), "")</f>
        <v/>
      </c>
      <c r="EQ9" s="4"/>
      <c r="ER9" s="4" t="str">
        <f t="shared" si="35"/>
        <v/>
      </c>
      <c r="ES9" s="4"/>
      <c r="ET9" s="4"/>
      <c r="EU9" s="4"/>
      <c r="EV9" s="4"/>
      <c r="EW9" s="4"/>
      <c r="EX9" s="4"/>
      <c r="EY9" s="4"/>
      <c r="EZ9" s="4"/>
      <c r="FA9" s="158" t="str">
        <f t="shared" si="36"/>
        <v/>
      </c>
      <c r="FB9" s="17"/>
      <c r="FC9" s="22" t="str">
        <f t="shared" si="37"/>
        <v/>
      </c>
      <c r="FD9" s="158" t="str">
        <f t="shared" si="38"/>
        <v/>
      </c>
      <c r="FE9" s="17"/>
      <c r="FF9" s="17"/>
      <c r="FG9" s="17" t="str">
        <f t="shared" si="39"/>
        <v/>
      </c>
      <c r="FH9" s="14" t="str">
        <f t="shared" si="40"/>
        <v/>
      </c>
      <c r="FI9" s="17"/>
      <c r="FJ9" s="200" t="str">
        <f>IFERROR(IF(VLOOKUP(C9,VILL!$A$5:$E$68,4,FALSE)=0,"",VLOOKUP(C9,VILL!$A$5:$E$68,4,FALSE)),"")</f>
        <v/>
      </c>
      <c r="FK9" s="154" t="str">
        <f t="shared" si="5"/>
        <v/>
      </c>
      <c r="FL9" s="4"/>
      <c r="FM9" s="4"/>
      <c r="FN9" s="4"/>
      <c r="FO9" s="4"/>
      <c r="FP9" s="4"/>
      <c r="FQ9" s="4"/>
      <c r="FR9" s="4"/>
      <c r="FS9" s="3"/>
      <c r="FT9" s="3"/>
      <c r="FU9" t="str">
        <f>IF(FJ9&lt;&gt;"", IFERROR(IF(VLOOKUP(C9,MACUAHANG!$A$5:$B$67,2,FALSE)=0,"",VLOOKUP(C9,MACUAHANG!$A$5:$B$67,2,FALSE)), ""), "")</f>
        <v/>
      </c>
      <c r="FV9" s="4"/>
      <c r="FW9" s="4" t="str">
        <f t="shared" si="41"/>
        <v/>
      </c>
      <c r="FX9" s="4"/>
      <c r="FY9" s="4"/>
      <c r="FZ9" s="4"/>
      <c r="GA9" s="4"/>
      <c r="GB9" s="4"/>
      <c r="GC9" s="4"/>
      <c r="GD9" s="4"/>
      <c r="GE9" s="4"/>
      <c r="GF9" s="158" t="str">
        <f t="shared" si="42"/>
        <v/>
      </c>
      <c r="GG9" s="17"/>
      <c r="GH9" s="14"/>
      <c r="GI9" s="18" t="str">
        <f t="shared" si="43"/>
        <v/>
      </c>
      <c r="GJ9" s="17"/>
      <c r="GK9" s="17"/>
      <c r="GL9" s="17" t="str">
        <f t="shared" si="44"/>
        <v/>
      </c>
      <c r="GM9" s="14" t="str">
        <f t="shared" si="45"/>
        <v/>
      </c>
      <c r="GN9" s="17"/>
      <c r="GO9" s="17" t="str">
        <f>IFERROR(IF(VLOOKUP(C9,RYO!$A$5:$E$68,4,FALSE)=0,"",VLOOKUP(C9,RYO!$A$5:$E$68,4,FALSE)),"")</f>
        <v/>
      </c>
      <c r="GP9" s="154" t="str">
        <f t="shared" si="6"/>
        <v/>
      </c>
      <c r="GQ9" s="4"/>
      <c r="GR9" s="4"/>
      <c r="GS9" s="4"/>
      <c r="GT9" s="4"/>
      <c r="GU9" s="4"/>
      <c r="GV9" s="4"/>
      <c r="GW9" s="4"/>
      <c r="GX9" s="3"/>
      <c r="GY9" s="3"/>
      <c r="GZ9" t="str">
        <f>IF(GO9&lt;&gt;"", IFERROR(IF(VLOOKUP(C9,MACUAHANG!$A$5:$B$67,2,FALSE)=0,"",VLOOKUP(C9,MACUAHANG!$A$5:$B$67,2,FALSE)), ""), "")</f>
        <v/>
      </c>
      <c r="HA9" s="4"/>
      <c r="HB9" s="4" t="str">
        <f t="shared" si="46"/>
        <v/>
      </c>
      <c r="HC9" s="4"/>
      <c r="HD9" s="4"/>
      <c r="HE9" s="4"/>
      <c r="HF9" s="4"/>
      <c r="HG9" s="4"/>
      <c r="HH9" s="4"/>
      <c r="HI9" s="4"/>
      <c r="HJ9" s="4"/>
      <c r="HK9" s="18" t="str">
        <f t="shared" si="47"/>
        <v/>
      </c>
      <c r="HL9" s="17"/>
      <c r="HM9" s="14"/>
      <c r="HN9" s="158">
        <f t="shared" si="48"/>
        <v>45909</v>
      </c>
      <c r="HO9" s="17"/>
      <c r="HP9" s="17"/>
      <c r="HQ9" s="17">
        <f t="shared" si="49"/>
        <v>1121</v>
      </c>
      <c r="HR9" s="14" t="str">
        <f t="shared" si="50"/>
        <v>113103</v>
      </c>
      <c r="HS9" s="17"/>
      <c r="HT9" s="163">
        <f>IFERROR(IF(VLOOKUP(C9,'MOMO '!C:E,3,FALSE)=0,"",VLOOKUP(C9,'MOMO '!C:E,3,FALSE)),"")</f>
        <v>11115.5</v>
      </c>
      <c r="HU9" s="154" t="str">
        <f t="shared" si="7"/>
        <v>Chi phí chiết khấu trả cho kênh đối tác MoMo 09/09/2025 chi nhánh CÀ PHÊ MUỐI CHÚ LONG - 6B CÔNG TRƯỜNG DÂN CHỦ</v>
      </c>
      <c r="HV9" s="4"/>
      <c r="HW9" s="4"/>
      <c r="HX9" s="4"/>
      <c r="HY9" s="4"/>
      <c r="HZ9" s="4"/>
      <c r="IA9" s="4"/>
      <c r="IB9" s="4"/>
      <c r="IC9" s="3"/>
      <c r="ID9" s="3"/>
      <c r="IE9" t="str">
        <f>IF(HT9&lt;&gt;"", IFERROR(IF(VLOOKUP(C9,MACUAHANG!$A$5:$B$67,2,FALSE)=0,"",VLOOKUP(C9,MACUAHANG!$A$5:$B$67,2,FALSE)), ""), "")</f>
        <v>CH.6BCTQT</v>
      </c>
      <c r="IF9" s="4"/>
      <c r="IG9" s="4" t="str">
        <f t="shared" si="51"/>
        <v>VH.PHH</v>
      </c>
      <c r="IH9" s="4"/>
      <c r="II9" s="4"/>
      <c r="IJ9" s="4"/>
      <c r="IK9" s="4"/>
      <c r="IL9" s="4"/>
      <c r="IM9" s="4"/>
      <c r="IN9" s="4"/>
      <c r="IO9" s="4"/>
      <c r="IP9" s="18">
        <f t="shared" si="52"/>
        <v>45909</v>
      </c>
      <c r="IQ9" s="17"/>
      <c r="IR9" s="22" t="str">
        <f t="shared" si="53"/>
        <v>Momo</v>
      </c>
      <c r="IS9" s="18" t="str">
        <f t="shared" si="54"/>
        <v/>
      </c>
      <c r="IT9" s="17"/>
      <c r="IU9" s="17"/>
      <c r="IV9" s="17" t="str">
        <f t="shared" si="55"/>
        <v/>
      </c>
      <c r="IW9" s="14" t="str">
        <f t="shared" si="56"/>
        <v/>
      </c>
      <c r="IX9" s="17"/>
      <c r="IY9" s="17" t="str">
        <f>IFERROR(IF(VLOOKUP(C9,XANH_PIVOT!$C$5:$D$67,2,FALSE)=0,"",VLOOKUP(C9,XANH_PIVOT!$C$5:$D$67,2,FALSE)),"")</f>
        <v/>
      </c>
      <c r="IZ9" s="154" t="str">
        <f t="shared" si="8"/>
        <v/>
      </c>
      <c r="JA9" s="4"/>
      <c r="JB9" s="4"/>
      <c r="JC9" s="4"/>
      <c r="JD9" s="4"/>
      <c r="JE9" s="4"/>
      <c r="JF9" s="4"/>
      <c r="JG9" s="4"/>
      <c r="JH9" s="3"/>
      <c r="JI9" s="3"/>
      <c r="JJ9" t="str">
        <f>IF(IY9&lt;&gt;"", IFERROR(IF(VLOOKUP(C9,MACUAHANG!$A$5:$B$67,2,FALSE)=0,"",VLOOKUP(C9,MACUAHANG!$A$5:$B$67,2,FALSE)), ""), "")</f>
        <v/>
      </c>
      <c r="JK9" s="4"/>
      <c r="JL9" s="4" t="str">
        <f t="shared" si="57"/>
        <v/>
      </c>
      <c r="JM9" s="4"/>
      <c r="JN9" s="4"/>
      <c r="JO9" s="4"/>
      <c r="JP9" s="4"/>
      <c r="JQ9" s="4"/>
      <c r="JR9" s="4"/>
      <c r="JS9" s="4"/>
      <c r="JT9" s="4"/>
      <c r="JU9" s="18" t="str">
        <f t="shared" si="58"/>
        <v/>
      </c>
      <c r="JV9" s="17"/>
    </row>
    <row r="10" spans="1:283" ht="22.5" customHeight="1">
      <c r="A10" s="5">
        <f t="shared" si="9"/>
        <v>4</v>
      </c>
      <c r="B10" s="264" t="s">
        <v>47</v>
      </c>
      <c r="C10" s="7" t="s">
        <v>48</v>
      </c>
      <c r="D10" s="25">
        <v>0</v>
      </c>
      <c r="E10" s="16" t="str">
        <f t="shared" si="10"/>
        <v/>
      </c>
      <c r="H10" s="28" t="str">
        <f t="shared" si="11"/>
        <v/>
      </c>
      <c r="I10" s="222" t="str">
        <f t="shared" si="12"/>
        <v/>
      </c>
      <c r="K10" t="str">
        <f>IFERROR(IF(VLOOKUP(C10,'PHÍ RÚT TIỀN'!$C$5:$F$67,4,FALSE)=0,"",VLOOKUP(C10,'PHÍ RÚT TIỀN'!$C$5:$F$67,4,FALSE)),"")</f>
        <v/>
      </c>
      <c r="L10" s="23" t="str">
        <f t="shared" si="0"/>
        <v/>
      </c>
      <c r="V10" t="str">
        <f>IF(K10&lt;&gt;"", IFERROR(IF(VLOOKUP(C10,MACUAHANG!$A$5:$B$67,2,FALSE)=0,"",VLOOKUP(C10,MACUAHANG!$A$5:$B$67,2,FALSE)), ""), "")</f>
        <v/>
      </c>
      <c r="X10" t="str">
        <f t="shared" si="13"/>
        <v/>
      </c>
      <c r="AG10" s="16" t="str">
        <f t="shared" si="14"/>
        <v/>
      </c>
      <c r="AH10" s="14"/>
      <c r="AI10" s="14"/>
      <c r="AJ10" s="16" t="str">
        <f t="shared" si="15"/>
        <v/>
      </c>
      <c r="AM10" s="28" t="str">
        <f t="shared" si="16"/>
        <v/>
      </c>
      <c r="AN10" t="str">
        <f t="shared" si="17"/>
        <v/>
      </c>
      <c r="AP10" t="str">
        <f>IFERROR(IF(VLOOKUP(C10,GRAB!$C10:$D72,2,FALSE)=0,"",VLOOKUP(C10,GRAB!C:D,2,FALSE)),"")</f>
        <v/>
      </c>
      <c r="AQ10" s="74" t="str">
        <f t="shared" si="1"/>
        <v/>
      </c>
      <c r="BA10" t="str">
        <f>IF(AP10&lt;&gt;"", IFERROR(IF(VLOOKUP(C10,MACUAHANG!$A$5:$B$67,2,FALSE)=0,"",VLOOKUP(C10,MACUAHANG!$A$5:$B$67,2,FALSE)), ""), "")</f>
        <v/>
      </c>
      <c r="BC10" t="str">
        <f t="shared" si="18"/>
        <v/>
      </c>
      <c r="BL10" s="72" t="str">
        <f t="shared" si="19"/>
        <v/>
      </c>
      <c r="BM10" s="14"/>
      <c r="BN10" s="14"/>
      <c r="BO10" s="158" t="str">
        <f t="shared" si="20"/>
        <v/>
      </c>
      <c r="BP10" s="17"/>
      <c r="BQ10" s="17"/>
      <c r="BR10" s="164" t="str">
        <f t="shared" si="21"/>
        <v/>
      </c>
      <c r="BS10" s="14" t="str">
        <f t="shared" si="22"/>
        <v/>
      </c>
      <c r="BT10" s="17"/>
      <c r="BU10" s="17" t="str">
        <f>IFERROR(IF(VLOOKUP(C10,BE!C10:D72,2,FALSE)=0,"",VLOOKUP(C10,BE!C:D,2,FALSE)),"")</f>
        <v/>
      </c>
      <c r="BV10" s="154" t="str">
        <f t="shared" si="2"/>
        <v/>
      </c>
      <c r="BW10" s="4"/>
      <c r="BX10" s="4"/>
      <c r="BY10" s="4"/>
      <c r="BZ10" s="4"/>
      <c r="CA10" s="4"/>
      <c r="CB10" s="4"/>
      <c r="CC10" s="4"/>
      <c r="CD10" s="3"/>
      <c r="CE10" s="3"/>
      <c r="CF10" t="str">
        <f>IF(BU10&lt;&gt;"", IFERROR(IF(VLOOKUP(C10,MACUAHANG!$A$5:$B$67,2,FALSE)=0,"",VLOOKUP(C10,MACUAHANG!$A$5:$B$67,2,FALSE)), ""), "")</f>
        <v/>
      </c>
      <c r="CG10" s="4"/>
      <c r="CH10" t="str">
        <f t="shared" si="23"/>
        <v/>
      </c>
      <c r="CI10" s="4"/>
      <c r="CJ10" s="4"/>
      <c r="CK10" s="4"/>
      <c r="CL10" s="4"/>
      <c r="CM10" s="4"/>
      <c r="CN10" s="4"/>
      <c r="CO10" s="4"/>
      <c r="CP10" s="4"/>
      <c r="CQ10" s="158" t="str">
        <f t="shared" si="24"/>
        <v/>
      </c>
      <c r="CR10" s="17"/>
      <c r="CS10" s="22" t="str">
        <f t="shared" si="25"/>
        <v/>
      </c>
      <c r="CT10" s="158" t="str">
        <f t="shared" si="26"/>
        <v/>
      </c>
      <c r="CU10" s="17"/>
      <c r="CV10" s="17"/>
      <c r="CW10" s="164" t="str">
        <f t="shared" si="27"/>
        <v/>
      </c>
      <c r="CX10" s="165" t="str">
        <f t="shared" si="28"/>
        <v/>
      </c>
      <c r="CY10" s="17"/>
      <c r="CZ10" s="163" t="str">
        <f>IFERROR(IF(VLOOKUP(C10,'ZALO-PAY'!$C$5:$F$67,2,FALSE)=0,"",VLOOKUP(C10,'ZALO-PAY'!$C$5:$F$67,2,FALSE)),"")</f>
        <v/>
      </c>
      <c r="DA10" s="154" t="str">
        <f t="shared" si="3"/>
        <v/>
      </c>
      <c r="DB10" s="4"/>
      <c r="DC10" s="4"/>
      <c r="DD10" s="4"/>
      <c r="DE10" s="4"/>
      <c r="DF10" s="4"/>
      <c r="DG10" s="4"/>
      <c r="DH10" s="4"/>
      <c r="DI10" s="3"/>
      <c r="DJ10" s="3"/>
      <c r="DK10" t="str">
        <f>IF(CZ10&lt;&gt;"", IFERROR(IF(VLOOKUP(C10,MACUAHANG!$A$5:$B$67,2,FALSE)=0,"",VLOOKUP(C10,MACUAHANG!$A$5:$B$67,2,FALSE)), ""), "")</f>
        <v/>
      </c>
      <c r="DL10" s="4"/>
      <c r="DM10" s="4" t="str">
        <f t="shared" si="29"/>
        <v/>
      </c>
      <c r="DN10" s="4"/>
      <c r="DO10" s="4"/>
      <c r="DP10" s="4"/>
      <c r="DQ10" s="4"/>
      <c r="DR10" s="4"/>
      <c r="DS10" s="4"/>
      <c r="DT10" s="4"/>
      <c r="DU10" s="4"/>
      <c r="DV10" s="158" t="str">
        <f t="shared" si="30"/>
        <v/>
      </c>
      <c r="DW10" s="17"/>
      <c r="DX10" s="22" t="str">
        <f t="shared" si="31"/>
        <v/>
      </c>
      <c r="DY10" s="158" t="str">
        <f t="shared" si="32"/>
        <v/>
      </c>
      <c r="DZ10" s="17"/>
      <c r="EA10" s="17"/>
      <c r="EB10" s="164" t="str">
        <f t="shared" si="33"/>
        <v/>
      </c>
      <c r="EC10" s="14" t="str">
        <f t="shared" si="34"/>
        <v/>
      </c>
      <c r="ED10" s="17"/>
      <c r="EE10" s="163" t="str">
        <f>IFERROR(IF(VLOOKUP(C10,'VN-PAY'!$C$5:$D$67,2,FALSE)=0,"",VLOOKUP(C10,'VN-PAY'!$C$5:$D$67,2,FALSE)),"")</f>
        <v/>
      </c>
      <c r="EF10" s="154" t="str">
        <f t="shared" si="4"/>
        <v/>
      </c>
      <c r="EG10" s="4"/>
      <c r="EH10" s="4"/>
      <c r="EI10" s="4"/>
      <c r="EJ10" s="4"/>
      <c r="EK10" s="4"/>
      <c r="EL10" s="4"/>
      <c r="EM10" s="4"/>
      <c r="EN10" s="3"/>
      <c r="EO10" s="3"/>
      <c r="EP10" t="str">
        <f>IF(EE10&lt;&gt;"", IFERROR(IF(VLOOKUP(C10,MACUAHANG!$A$5:$B$67,2,FALSE)=0,"",VLOOKUP(C10,MACUAHANG!$A$5:$B$67,2,FALSE)), ""), "")</f>
        <v/>
      </c>
      <c r="EQ10" s="4"/>
      <c r="ER10" s="4" t="str">
        <f t="shared" si="35"/>
        <v/>
      </c>
      <c r="ES10" s="4"/>
      <c r="ET10" s="4"/>
      <c r="EU10" s="4"/>
      <c r="EV10" s="4"/>
      <c r="EW10" s="4"/>
      <c r="EX10" s="4"/>
      <c r="EY10" s="4"/>
      <c r="EZ10" s="4"/>
      <c r="FA10" s="158" t="str">
        <f t="shared" si="36"/>
        <v/>
      </c>
      <c r="FB10" s="17"/>
      <c r="FC10" s="22" t="str">
        <f t="shared" si="37"/>
        <v/>
      </c>
      <c r="FD10" s="158" t="str">
        <f t="shared" si="38"/>
        <v/>
      </c>
      <c r="FE10" s="17"/>
      <c r="FF10" s="17"/>
      <c r="FG10" s="17" t="str">
        <f t="shared" si="39"/>
        <v/>
      </c>
      <c r="FH10" s="14" t="str">
        <f t="shared" si="40"/>
        <v/>
      </c>
      <c r="FI10" s="17"/>
      <c r="FJ10" s="200" t="str">
        <f>IFERROR(IF(VLOOKUP(C10,VILL!$A$5:$E$68,4,FALSE)=0,"",VLOOKUP(C10,VILL!$A$5:$E$68,4,FALSE)),"")</f>
        <v/>
      </c>
      <c r="FK10" s="154" t="str">
        <f t="shared" si="5"/>
        <v/>
      </c>
      <c r="FL10" s="4"/>
      <c r="FM10" s="4"/>
      <c r="FN10" s="4"/>
      <c r="FO10" s="4"/>
      <c r="FP10" s="4"/>
      <c r="FQ10" s="4"/>
      <c r="FR10" s="4"/>
      <c r="FS10" s="3"/>
      <c r="FT10" s="3"/>
      <c r="FU10" t="str">
        <f>IF(FJ10&lt;&gt;"", IFERROR(IF(VLOOKUP(C10,MACUAHANG!$A$5:$B$67,2,FALSE)=0,"",VLOOKUP(C10,MACUAHANG!$A$5:$B$67,2,FALSE)), ""), "")</f>
        <v/>
      </c>
      <c r="FV10" s="4"/>
      <c r="FW10" s="4" t="str">
        <f t="shared" si="41"/>
        <v/>
      </c>
      <c r="FX10" s="4"/>
      <c r="FY10" s="4"/>
      <c r="FZ10" s="4"/>
      <c r="GA10" s="4"/>
      <c r="GB10" s="4"/>
      <c r="GC10" s="4"/>
      <c r="GD10" s="4"/>
      <c r="GE10" s="4"/>
      <c r="GF10" s="158" t="str">
        <f t="shared" si="42"/>
        <v/>
      </c>
      <c r="GG10" s="17"/>
      <c r="GH10" s="14"/>
      <c r="GI10" s="18" t="str">
        <f t="shared" si="43"/>
        <v/>
      </c>
      <c r="GJ10" s="17"/>
      <c r="GK10" s="17"/>
      <c r="GL10" s="17" t="str">
        <f t="shared" si="44"/>
        <v/>
      </c>
      <c r="GM10" s="14" t="str">
        <f t="shared" si="45"/>
        <v/>
      </c>
      <c r="GN10" s="17"/>
      <c r="GO10" s="17" t="str">
        <f>IFERROR(IF(VLOOKUP(C10,RYO!$A$5:$E$68,4,FALSE)=0,"",VLOOKUP(C10,RYO!$A$5:$E$68,4,FALSE)),"")</f>
        <v/>
      </c>
      <c r="GP10" s="154" t="str">
        <f t="shared" si="6"/>
        <v/>
      </c>
      <c r="GQ10" s="4"/>
      <c r="GR10" s="4"/>
      <c r="GS10" s="4"/>
      <c r="GT10" s="4"/>
      <c r="GU10" s="4"/>
      <c r="GV10" s="4"/>
      <c r="GW10" s="4"/>
      <c r="GX10" s="3"/>
      <c r="GY10" s="3"/>
      <c r="GZ10" t="str">
        <f>IF(GO10&lt;&gt;"", IFERROR(IF(VLOOKUP(C10,MACUAHANG!$A$5:$B$67,2,FALSE)=0,"",VLOOKUP(C10,MACUAHANG!$A$5:$B$67,2,FALSE)), ""), "")</f>
        <v/>
      </c>
      <c r="HA10" s="4"/>
      <c r="HB10" s="4" t="str">
        <f t="shared" si="46"/>
        <v/>
      </c>
      <c r="HC10" s="4"/>
      <c r="HD10" s="4"/>
      <c r="HE10" s="4"/>
      <c r="HF10" s="4"/>
      <c r="HG10" s="4"/>
      <c r="HH10" s="4"/>
      <c r="HI10" s="4"/>
      <c r="HJ10" s="4"/>
      <c r="HK10" s="18" t="str">
        <f t="shared" si="47"/>
        <v/>
      </c>
      <c r="HL10" s="17"/>
      <c r="HM10" s="14"/>
      <c r="HN10" s="158">
        <f t="shared" si="48"/>
        <v>45909</v>
      </c>
      <c r="HO10" s="17"/>
      <c r="HP10" s="17"/>
      <c r="HQ10" s="17">
        <f t="shared" si="49"/>
        <v>1121</v>
      </c>
      <c r="HR10" s="14" t="str">
        <f t="shared" si="50"/>
        <v>113103</v>
      </c>
      <c r="HS10" s="17"/>
      <c r="HT10" s="163">
        <f>IFERROR(IF(VLOOKUP(C10,'MOMO '!C:E,3,FALSE)=0,"",VLOOKUP(C10,'MOMO '!C:E,3,FALSE)),"")</f>
        <v>22154</v>
      </c>
      <c r="HU10" s="154" t="str">
        <f t="shared" si="7"/>
        <v>Chi phí chiết khấu trả cho kênh đối tác MoMo 09/09/2025 chi nhánh CÀ PHÊ MUỐI CHÚ LONG - 301 NGUYỄN ĐÌNH CHIỂU</v>
      </c>
      <c r="HV10" s="4"/>
      <c r="HW10" s="4"/>
      <c r="HX10" s="4"/>
      <c r="HY10" s="4"/>
      <c r="HZ10" s="4"/>
      <c r="IA10" s="4"/>
      <c r="IB10" s="4"/>
      <c r="IC10" s="3"/>
      <c r="ID10" s="3"/>
      <c r="IE10" t="str">
        <f>IF(HT10&lt;&gt;"", IFERROR(IF(VLOOKUP(C10,MACUAHANG!$A$5:$B$67,2,FALSE)=0,"",VLOOKUP(C10,MACUAHANG!$A$5:$B$67,2,FALSE)), ""), "")</f>
        <v>CH.301NDC</v>
      </c>
      <c r="IF10" s="4"/>
      <c r="IG10" s="4" t="str">
        <f t="shared" si="51"/>
        <v>VH.PHH</v>
      </c>
      <c r="IH10" s="4"/>
      <c r="II10" s="4"/>
      <c r="IJ10" s="4"/>
      <c r="IK10" s="4"/>
      <c r="IL10" s="4"/>
      <c r="IM10" s="4"/>
      <c r="IN10" s="4"/>
      <c r="IO10" s="4"/>
      <c r="IP10" s="18">
        <f t="shared" si="52"/>
        <v>45909</v>
      </c>
      <c r="IQ10" s="17"/>
      <c r="IR10" s="22" t="str">
        <f t="shared" si="53"/>
        <v>Momo</v>
      </c>
      <c r="IS10" s="18" t="str">
        <f t="shared" si="54"/>
        <v/>
      </c>
      <c r="IT10" s="17"/>
      <c r="IU10" s="17"/>
      <c r="IV10" s="17" t="str">
        <f t="shared" si="55"/>
        <v/>
      </c>
      <c r="IW10" s="14" t="str">
        <f t="shared" si="56"/>
        <v/>
      </c>
      <c r="IX10" s="17"/>
      <c r="IY10" s="17" t="str">
        <f>IFERROR(IF(VLOOKUP(C10,XANH_PIVOT!$C$5:$D$67,2,FALSE)=0,"",VLOOKUP(C10,XANH_PIVOT!$C$5:$D$67,2,FALSE)),"")</f>
        <v/>
      </c>
      <c r="IZ10" s="154" t="str">
        <f t="shared" si="8"/>
        <v/>
      </c>
      <c r="JA10" s="4"/>
      <c r="JB10" s="4"/>
      <c r="JC10" s="4"/>
      <c r="JD10" s="4"/>
      <c r="JE10" s="4"/>
      <c r="JF10" s="4"/>
      <c r="JG10" s="4"/>
      <c r="JH10" s="3"/>
      <c r="JI10" s="3"/>
      <c r="JJ10" t="str">
        <f>IF(IY10&lt;&gt;"", IFERROR(IF(VLOOKUP(C10,MACUAHANG!$A$5:$B$67,2,FALSE)=0,"",VLOOKUP(C10,MACUAHANG!$A$5:$B$67,2,FALSE)), ""), "")</f>
        <v/>
      </c>
      <c r="JK10" s="4"/>
      <c r="JL10" s="4" t="str">
        <f t="shared" si="57"/>
        <v/>
      </c>
      <c r="JM10" s="4"/>
      <c r="JN10" s="4"/>
      <c r="JO10" s="4"/>
      <c r="JP10" s="4"/>
      <c r="JQ10" s="4"/>
      <c r="JR10" s="4"/>
      <c r="JS10" s="4"/>
      <c r="JT10" s="4"/>
      <c r="JU10" s="18" t="str">
        <f t="shared" si="58"/>
        <v/>
      </c>
      <c r="JV10" s="17"/>
    </row>
    <row r="11" spans="1:283" ht="22.5" customHeight="1">
      <c r="A11" s="5">
        <v>4</v>
      </c>
      <c r="B11" s="264" t="s">
        <v>432</v>
      </c>
      <c r="C11" s="6" t="s">
        <v>49</v>
      </c>
      <c r="D11" s="24">
        <v>0</v>
      </c>
      <c r="E11" s="16" t="str">
        <f t="shared" si="10"/>
        <v/>
      </c>
      <c r="H11" s="28" t="str">
        <f t="shared" si="11"/>
        <v/>
      </c>
      <c r="I11" s="222" t="str">
        <f t="shared" si="12"/>
        <v/>
      </c>
      <c r="K11" t="str">
        <f>IFERROR(IF(VLOOKUP(C11,'PHÍ RÚT TIỀN'!$C$5:$F$67,4,FALSE)=0,"",VLOOKUP(C11,'PHÍ RÚT TIỀN'!$C$5:$F$67,4,FALSE)),"")</f>
        <v/>
      </c>
      <c r="L11" s="23" t="str">
        <f t="shared" si="0"/>
        <v/>
      </c>
      <c r="V11" t="str">
        <f>IF(K11&lt;&gt;"", IFERROR(IF(VLOOKUP(C11,MACUAHANG!$A$5:$B$67,2,FALSE)=0,"",VLOOKUP(C11,MACUAHANG!$A$5:$B$67,2,FALSE)), ""), "")</f>
        <v/>
      </c>
      <c r="X11" t="str">
        <f t="shared" si="13"/>
        <v/>
      </c>
      <c r="AG11" s="16" t="str">
        <f t="shared" si="14"/>
        <v/>
      </c>
      <c r="AH11" s="14"/>
      <c r="AI11" s="14"/>
      <c r="AJ11" s="16" t="str">
        <f t="shared" si="15"/>
        <v/>
      </c>
      <c r="AM11" s="28" t="str">
        <f t="shared" si="16"/>
        <v/>
      </c>
      <c r="AN11" t="str">
        <f t="shared" si="17"/>
        <v/>
      </c>
      <c r="AP11" t="str">
        <f>IFERROR(IF(VLOOKUP(C11,GRAB!$C11:$D73,2,FALSE)=0,"",VLOOKUP(C11,GRAB!C:D,2,FALSE)),"")</f>
        <v/>
      </c>
      <c r="AQ11" s="74" t="str">
        <f t="shared" si="1"/>
        <v/>
      </c>
      <c r="BA11" t="str">
        <f>IF(AP11&lt;&gt;"", IFERROR(IF(VLOOKUP(C11,MACUAHANG!$A$5:$B$67,2,FALSE)=0,"",VLOOKUP(C11,MACUAHANG!$A$5:$B$67,2,FALSE)), ""), "")</f>
        <v/>
      </c>
      <c r="BC11" t="str">
        <f t="shared" si="18"/>
        <v/>
      </c>
      <c r="BL11" s="72" t="str">
        <f t="shared" si="19"/>
        <v/>
      </c>
      <c r="BM11" s="14"/>
      <c r="BN11" s="14"/>
      <c r="BO11" s="158" t="str">
        <f>IF(BU11&lt;&gt;"",INDEX($E$1,1),"")</f>
        <v/>
      </c>
      <c r="BP11" s="17"/>
      <c r="BQ11" s="17"/>
      <c r="BR11" s="164" t="str">
        <f t="shared" si="21"/>
        <v/>
      </c>
      <c r="BS11" s="14" t="str">
        <f t="shared" si="22"/>
        <v/>
      </c>
      <c r="BT11" s="17"/>
      <c r="BU11" s="17" t="str">
        <f>IFERROR(IF(VLOOKUP(C11,BE!C11:D73,2,FALSE)=0,"",VLOOKUP(C11,BE!C:D,2,FALSE)),"")</f>
        <v/>
      </c>
      <c r="BV11" s="154" t="str">
        <f t="shared" si="2"/>
        <v/>
      </c>
      <c r="BW11" s="4"/>
      <c r="BX11" s="4"/>
      <c r="BY11" s="4"/>
      <c r="BZ11" s="4"/>
      <c r="CA11" s="4"/>
      <c r="CB11" s="4"/>
      <c r="CC11" s="4"/>
      <c r="CD11" s="3"/>
      <c r="CE11" s="3"/>
      <c r="CF11" t="str">
        <f>IF(BU11&lt;&gt;"", IFERROR(IF(VLOOKUP(C11,MACUAHANG!$A$5:$B$67,2,FALSE)=0,"",VLOOKUP(C11,MACUAHANG!$A$5:$B$67,2,FALSE)), ""), "")</f>
        <v/>
      </c>
      <c r="CG11" s="4"/>
      <c r="CH11" t="str">
        <f t="shared" si="23"/>
        <v/>
      </c>
      <c r="CI11" s="4"/>
      <c r="CJ11" s="4"/>
      <c r="CK11" s="4"/>
      <c r="CL11" s="4"/>
      <c r="CM11" s="4"/>
      <c r="CN11" s="4"/>
      <c r="CO11" s="4"/>
      <c r="CP11" s="4"/>
      <c r="CQ11" s="158" t="str">
        <f t="shared" si="24"/>
        <v/>
      </c>
      <c r="CR11" s="17"/>
      <c r="CS11" s="22" t="str">
        <f t="shared" si="25"/>
        <v/>
      </c>
      <c r="CT11" s="158" t="str">
        <f t="shared" si="26"/>
        <v/>
      </c>
      <c r="CU11" s="17"/>
      <c r="CV11" s="17"/>
      <c r="CW11" s="164" t="str">
        <f t="shared" si="27"/>
        <v/>
      </c>
      <c r="CX11" s="165" t="str">
        <f t="shared" si="28"/>
        <v/>
      </c>
      <c r="CY11" s="17"/>
      <c r="CZ11" s="163" t="str">
        <f>IFERROR(IF(VLOOKUP(C11,'ZALO-PAY'!$C$5:$F$67,2,FALSE)=0,"",VLOOKUP(C11,'ZALO-PAY'!$C$5:$F$67,2,FALSE)),"")</f>
        <v/>
      </c>
      <c r="DA11" s="154" t="str">
        <f t="shared" si="3"/>
        <v/>
      </c>
      <c r="DB11" s="4"/>
      <c r="DC11" s="4"/>
      <c r="DD11" s="4"/>
      <c r="DE11" s="4"/>
      <c r="DF11" s="4"/>
      <c r="DG11" s="4"/>
      <c r="DH11" s="4"/>
      <c r="DI11" s="3"/>
      <c r="DJ11" s="3"/>
      <c r="DK11" t="str">
        <f>IF(CZ11&lt;&gt;"", IFERROR(IF(VLOOKUP(C11,MACUAHANG!$A$5:$B$67,2,FALSE)=0,"",VLOOKUP(C11,MACUAHANG!$A$5:$B$67,2,FALSE)), ""), "")</f>
        <v/>
      </c>
      <c r="DL11" s="4"/>
      <c r="DM11" s="4" t="str">
        <f t="shared" si="29"/>
        <v/>
      </c>
      <c r="DN11" s="4"/>
      <c r="DO11" s="4"/>
      <c r="DP11" s="4"/>
      <c r="DQ11" s="4"/>
      <c r="DR11" s="4"/>
      <c r="DS11" s="4"/>
      <c r="DT11" s="4"/>
      <c r="DU11" s="4"/>
      <c r="DV11" s="158" t="str">
        <f t="shared" si="30"/>
        <v/>
      </c>
      <c r="DW11" s="17"/>
      <c r="DX11" s="22" t="str">
        <f t="shared" si="31"/>
        <v/>
      </c>
      <c r="DY11" s="158" t="str">
        <f t="shared" si="32"/>
        <v/>
      </c>
      <c r="DZ11" s="17"/>
      <c r="EA11" s="17"/>
      <c r="EB11" s="164" t="str">
        <f t="shared" si="33"/>
        <v/>
      </c>
      <c r="EC11" s="14" t="str">
        <f t="shared" si="34"/>
        <v/>
      </c>
      <c r="ED11" s="17"/>
      <c r="EE11" s="163" t="str">
        <f>IFERROR(IF(VLOOKUP(C11,'VN-PAY'!$C$5:$D$67,2,FALSE)=0,"",VLOOKUP(C11,'VN-PAY'!$C$5:$D$67,2,FALSE)),"")</f>
        <v/>
      </c>
      <c r="EF11" s="154" t="str">
        <f t="shared" si="4"/>
        <v/>
      </c>
      <c r="EG11" s="4"/>
      <c r="EH11" s="4"/>
      <c r="EI11" s="4"/>
      <c r="EJ11" s="4"/>
      <c r="EK11" s="4"/>
      <c r="EL11" s="4"/>
      <c r="EM11" s="4"/>
      <c r="EN11" s="3"/>
      <c r="EO11" s="3"/>
      <c r="EP11" t="str">
        <f>IF(EE11&lt;&gt;"", IFERROR(IF(VLOOKUP(C11,MACUAHANG!$A$5:$B$67,2,FALSE)=0,"",VLOOKUP(C11,MACUAHANG!$A$5:$B$67,2,FALSE)), ""), "")</f>
        <v/>
      </c>
      <c r="EQ11" s="4"/>
      <c r="ER11" s="4" t="str">
        <f t="shared" si="35"/>
        <v/>
      </c>
      <c r="ES11" s="4"/>
      <c r="ET11" s="4"/>
      <c r="EU11" s="4"/>
      <c r="EV11" s="4"/>
      <c r="EW11" s="4"/>
      <c r="EX11" s="4"/>
      <c r="EY11" s="4"/>
      <c r="EZ11" s="4"/>
      <c r="FA11" s="158" t="str">
        <f t="shared" si="36"/>
        <v/>
      </c>
      <c r="FB11" s="17"/>
      <c r="FC11" s="22" t="str">
        <f t="shared" si="37"/>
        <v/>
      </c>
      <c r="FD11" s="158" t="str">
        <f t="shared" si="38"/>
        <v/>
      </c>
      <c r="FE11" s="17"/>
      <c r="FF11" s="17"/>
      <c r="FG11" s="17" t="str">
        <f t="shared" si="39"/>
        <v/>
      </c>
      <c r="FH11" s="14" t="str">
        <f t="shared" si="40"/>
        <v/>
      </c>
      <c r="FI11" s="17"/>
      <c r="FJ11" s="200" t="str">
        <f>IFERROR(IF(VLOOKUP(C11,VILL!$A$5:$E$68,4,FALSE)=0,"",VLOOKUP(C11,VILL!$A$5:$E$68,4,FALSE)),"")</f>
        <v/>
      </c>
      <c r="FK11" s="154" t="str">
        <f t="shared" si="5"/>
        <v/>
      </c>
      <c r="FL11" s="4"/>
      <c r="FM11" s="4"/>
      <c r="FN11" s="4"/>
      <c r="FO11" s="4"/>
      <c r="FP11" s="4"/>
      <c r="FQ11" s="4"/>
      <c r="FR11" s="4"/>
      <c r="FS11" s="3"/>
      <c r="FT11" s="3"/>
      <c r="FU11" t="str">
        <f>IF(FJ11&lt;&gt;"", IFERROR(IF(VLOOKUP(C11,MACUAHANG!$A$5:$B$67,2,FALSE)=0,"",VLOOKUP(C11,MACUAHANG!$A$5:$B$67,2,FALSE)), ""), "")</f>
        <v/>
      </c>
      <c r="FV11" s="4"/>
      <c r="FW11" s="4" t="str">
        <f t="shared" si="41"/>
        <v/>
      </c>
      <c r="FX11" s="4"/>
      <c r="FY11" s="4"/>
      <c r="FZ11" s="4"/>
      <c r="GA11" s="4"/>
      <c r="GB11" s="4"/>
      <c r="GC11" s="4"/>
      <c r="GD11" s="4"/>
      <c r="GE11" s="4"/>
      <c r="GF11" s="158" t="str">
        <f t="shared" si="42"/>
        <v/>
      </c>
      <c r="GG11" s="17"/>
      <c r="GH11" s="14"/>
      <c r="GI11" s="18" t="str">
        <f t="shared" si="43"/>
        <v/>
      </c>
      <c r="GJ11" s="17"/>
      <c r="GK11" s="17"/>
      <c r="GL11" s="17" t="str">
        <f t="shared" si="44"/>
        <v/>
      </c>
      <c r="GM11" s="14" t="str">
        <f t="shared" si="45"/>
        <v/>
      </c>
      <c r="GN11" s="17"/>
      <c r="GO11" s="17" t="str">
        <f>IFERROR(IF(VLOOKUP(C11,RYO!$A$5:$E$68,4,FALSE)=0,"",VLOOKUP(C11,RYO!$A$5:$E$68,4,FALSE)),"")</f>
        <v/>
      </c>
      <c r="GP11" s="154" t="str">
        <f t="shared" si="6"/>
        <v/>
      </c>
      <c r="GQ11" s="4"/>
      <c r="GR11" s="4"/>
      <c r="GS11" s="4"/>
      <c r="GT11" s="4"/>
      <c r="GU11" s="4"/>
      <c r="GV11" s="4"/>
      <c r="GW11" s="4"/>
      <c r="GX11" s="3"/>
      <c r="GY11" s="3"/>
      <c r="GZ11" t="str">
        <f>IF(GO11&lt;&gt;"", IFERROR(IF(VLOOKUP(C11,MACUAHANG!$A$5:$B$67,2,FALSE)=0,"",VLOOKUP(C11,MACUAHANG!$A$5:$B$67,2,FALSE)), ""), "")</f>
        <v/>
      </c>
      <c r="HA11" s="4"/>
      <c r="HB11" s="4" t="str">
        <f t="shared" si="46"/>
        <v/>
      </c>
      <c r="HC11" s="4"/>
      <c r="HD11" s="4"/>
      <c r="HE11" s="4"/>
      <c r="HF11" s="4"/>
      <c r="HG11" s="4"/>
      <c r="HH11" s="4"/>
      <c r="HI11" s="4"/>
      <c r="HJ11" s="4"/>
      <c r="HK11" s="18" t="str">
        <f t="shared" si="47"/>
        <v/>
      </c>
      <c r="HL11" s="17"/>
      <c r="HM11" s="14"/>
      <c r="HN11" s="158">
        <f t="shared" si="48"/>
        <v>45909</v>
      </c>
      <c r="HO11" s="17"/>
      <c r="HP11" s="17"/>
      <c r="HQ11" s="17">
        <f t="shared" si="49"/>
        <v>1121</v>
      </c>
      <c r="HR11" s="14" t="str">
        <f t="shared" si="50"/>
        <v>113103</v>
      </c>
      <c r="HS11" s="17"/>
      <c r="HT11" s="163">
        <f>IFERROR(IF(VLOOKUP(C11,'MOMO '!C:E,3,FALSE)=0,"",VLOOKUP(C11,'MOMO '!C:E,3,FALSE)),"")</f>
        <v>6919</v>
      </c>
      <c r="HU11" s="154" t="str">
        <f t="shared" si="7"/>
        <v>Chi phí chiết khấu trả cho kênh đối tác MoMo 09/09/2025 chi nhánh CÀ PHÊ MUỐI CHÚ LONG - 307 ĐẶNG NGUYÊN CẨN</v>
      </c>
      <c r="HV11" s="4"/>
      <c r="HW11" s="4"/>
      <c r="HX11" s="4"/>
      <c r="HY11" s="4"/>
      <c r="HZ11" s="4"/>
      <c r="IA11" s="4"/>
      <c r="IB11" s="4"/>
      <c r="IC11" s="3"/>
      <c r="ID11" s="3"/>
      <c r="IE11" t="str">
        <f>IF(HT11&lt;&gt;"", IFERROR(IF(VLOOKUP(C11,MACUAHANG!$A$5:$B$67,2,FALSE)=0,"",VLOOKUP(C11,MACUAHANG!$A$5:$B$67,2,FALSE)), ""), "")</f>
        <v>CH.307DNC</v>
      </c>
      <c r="IF11" s="4"/>
      <c r="IG11" s="4" t="str">
        <f t="shared" si="51"/>
        <v>VH.PHH</v>
      </c>
      <c r="IH11" s="4"/>
      <c r="II11" s="4"/>
      <c r="IJ11" s="4"/>
      <c r="IK11" s="4"/>
      <c r="IL11" s="4"/>
      <c r="IM11" s="4"/>
      <c r="IN11" s="4"/>
      <c r="IO11" s="4"/>
      <c r="IP11" s="18">
        <f t="shared" si="52"/>
        <v>45909</v>
      </c>
      <c r="IQ11" s="17"/>
      <c r="IR11" s="22" t="str">
        <f t="shared" si="53"/>
        <v>Momo</v>
      </c>
      <c r="IS11" s="18" t="str">
        <f t="shared" si="54"/>
        <v/>
      </c>
      <c r="IT11" s="17"/>
      <c r="IU11" s="17"/>
      <c r="IV11" s="17" t="str">
        <f t="shared" si="55"/>
        <v/>
      </c>
      <c r="IW11" s="14" t="str">
        <f t="shared" si="56"/>
        <v/>
      </c>
      <c r="IX11" s="17"/>
      <c r="IY11" s="17" t="str">
        <f>IFERROR(IF(VLOOKUP(C11,XANH_PIVOT!$C$5:$D$67,2,FALSE)=0,"",VLOOKUP(C11,XANH_PIVOT!$C$5:$D$67,2,FALSE)),"")</f>
        <v/>
      </c>
      <c r="IZ11" s="154" t="str">
        <f t="shared" si="8"/>
        <v/>
      </c>
      <c r="JA11" s="4"/>
      <c r="JB11" s="4"/>
      <c r="JC11" s="4"/>
      <c r="JD11" s="4"/>
      <c r="JE11" s="4"/>
      <c r="JF11" s="4"/>
      <c r="JG11" s="4"/>
      <c r="JH11" s="3"/>
      <c r="JI11" s="3"/>
      <c r="JJ11" t="str">
        <f>IF(IY11&lt;&gt;"", IFERROR(IF(VLOOKUP(C11,MACUAHANG!$A$5:$B$67,2,FALSE)=0,"",VLOOKUP(C11,MACUAHANG!$A$5:$B$67,2,FALSE)), ""), "")</f>
        <v/>
      </c>
      <c r="JK11" s="4"/>
      <c r="JL11" s="4" t="str">
        <f t="shared" si="57"/>
        <v/>
      </c>
      <c r="JM11" s="4"/>
      <c r="JN11" s="4"/>
      <c r="JO11" s="4"/>
      <c r="JP11" s="4"/>
      <c r="JQ11" s="4"/>
      <c r="JR11" s="4"/>
      <c r="JS11" s="4"/>
      <c r="JT11" s="4"/>
      <c r="JU11" s="18" t="str">
        <f t="shared" si="58"/>
        <v/>
      </c>
      <c r="JV11" s="17"/>
    </row>
    <row r="12" spans="1:283" ht="22.5" customHeight="1">
      <c r="A12" s="5">
        <f t="shared" si="9"/>
        <v>5</v>
      </c>
      <c r="B12" s="265" t="s">
        <v>433</v>
      </c>
      <c r="C12" s="7" t="s">
        <v>50</v>
      </c>
      <c r="D12" s="25">
        <v>0</v>
      </c>
      <c r="E12" s="16">
        <v>45909</v>
      </c>
      <c r="H12" s="28">
        <v>1121</v>
      </c>
      <c r="I12" s="222" t="s">
        <v>253</v>
      </c>
      <c r="K12">
        <v>9405</v>
      </c>
      <c r="L12" s="23" t="s">
        <v>472</v>
      </c>
      <c r="V12" t="s">
        <v>291</v>
      </c>
      <c r="X12" t="s">
        <v>422</v>
      </c>
      <c r="AG12" s="16">
        <v>45909</v>
      </c>
      <c r="AH12" s="14"/>
      <c r="AI12" s="14"/>
      <c r="AJ12" s="16" t="str">
        <f t="shared" si="15"/>
        <v/>
      </c>
      <c r="AM12" s="28" t="str">
        <f t="shared" si="16"/>
        <v/>
      </c>
      <c r="AN12" t="str">
        <f t="shared" si="17"/>
        <v/>
      </c>
      <c r="AP12" t="str">
        <f>IFERROR(IF(VLOOKUP(C12,GRAB!$C12:$D74,2,FALSE)=0,"",VLOOKUP(C12,GRAB!C:D,2,FALSE)),"")</f>
        <v/>
      </c>
      <c r="AQ12" s="74" t="str">
        <f t="shared" si="1"/>
        <v/>
      </c>
      <c r="BA12" t="str">
        <f>IF(AP12&lt;&gt;"", IFERROR(IF(VLOOKUP(C12,MACUAHANG!$A$5:$B$67,2,FALSE)=0,"",VLOOKUP(C12,MACUAHANG!$A$5:$B$67,2,FALSE)), ""), "")</f>
        <v/>
      </c>
      <c r="BC12" t="str">
        <f t="shared" si="18"/>
        <v/>
      </c>
      <c r="BL12" s="72" t="str">
        <f t="shared" si="19"/>
        <v/>
      </c>
      <c r="BM12" s="14"/>
      <c r="BN12" s="14"/>
      <c r="BO12" s="158" t="str">
        <f t="shared" si="20"/>
        <v/>
      </c>
      <c r="BP12" s="17"/>
      <c r="BQ12" s="17"/>
      <c r="BR12" s="164" t="str">
        <f t="shared" si="21"/>
        <v/>
      </c>
      <c r="BS12" s="14" t="str">
        <f t="shared" si="22"/>
        <v/>
      </c>
      <c r="BT12" s="17"/>
      <c r="BU12" s="17" t="str">
        <f>IFERROR(IF(VLOOKUP(C12,BE!C12:D74,2,FALSE)=0,"",VLOOKUP(C12,BE!C:D,2,FALSE)),"")</f>
        <v/>
      </c>
      <c r="BV12" s="154" t="str">
        <f t="shared" si="2"/>
        <v/>
      </c>
      <c r="BW12" s="4"/>
      <c r="BX12" s="4"/>
      <c r="BY12" s="4"/>
      <c r="BZ12" s="4"/>
      <c r="CA12" s="4"/>
      <c r="CB12" s="4"/>
      <c r="CC12" s="4"/>
      <c r="CD12" s="3"/>
      <c r="CE12" s="3"/>
      <c r="CF12" t="str">
        <f>IF(BU12&lt;&gt;"", IFERROR(IF(VLOOKUP(C12,MACUAHANG!$A$5:$B$67,2,FALSE)=0,"",VLOOKUP(C12,MACUAHANG!$A$5:$B$67,2,FALSE)), ""), "")</f>
        <v/>
      </c>
      <c r="CG12" s="4"/>
      <c r="CH12" t="str">
        <f t="shared" si="23"/>
        <v/>
      </c>
      <c r="CI12" s="4"/>
      <c r="CJ12" s="4"/>
      <c r="CK12" s="4"/>
      <c r="CL12" s="4"/>
      <c r="CM12" s="4"/>
      <c r="CN12" s="4"/>
      <c r="CO12" s="4"/>
      <c r="CP12" s="4"/>
      <c r="CQ12" s="158" t="str">
        <f t="shared" si="24"/>
        <v/>
      </c>
      <c r="CR12" s="17"/>
      <c r="CS12" s="22" t="str">
        <f t="shared" si="25"/>
        <v>Bank</v>
      </c>
      <c r="CT12" s="158">
        <f t="shared" si="26"/>
        <v>45909</v>
      </c>
      <c r="CU12" s="17"/>
      <c r="CV12" s="17"/>
      <c r="CW12" s="164">
        <f t="shared" si="27"/>
        <v>1121</v>
      </c>
      <c r="CX12" s="165" t="str">
        <f t="shared" si="28"/>
        <v>113106</v>
      </c>
      <c r="CY12" s="17"/>
      <c r="CZ12" s="163">
        <f>IFERROR(IF(VLOOKUP(C12,'ZALO-PAY'!$C$5:$F$67,2,FALSE)=0,"",VLOOKUP(C12,'ZALO-PAY'!$C$5:$F$67,2,FALSE)),"")</f>
        <v>9405</v>
      </c>
      <c r="DA12" s="154" t="str">
        <f t="shared" si="3"/>
        <v>Chi phí chiết khấu trả cho kênh đối tác ZaloPay 09/09/2025 chi nhánh CÀ PHÊ MUỐI CHÚ LONG - 67 HẬU GIANG</v>
      </c>
      <c r="DB12" s="4"/>
      <c r="DC12" s="4"/>
      <c r="DD12" s="4"/>
      <c r="DE12" s="4"/>
      <c r="DF12" s="4"/>
      <c r="DG12" s="4"/>
      <c r="DH12" s="4"/>
      <c r="DI12" s="3"/>
      <c r="DJ12" s="3"/>
      <c r="DK12" t="str">
        <f>IF(CZ12&lt;&gt;"", IFERROR(IF(VLOOKUP(C12,MACUAHANG!$A$5:$B$67,2,FALSE)=0,"",VLOOKUP(C12,MACUAHANG!$A$5:$B$67,2,FALSE)), ""), "")</f>
        <v>CH.67HG</v>
      </c>
      <c r="DL12" s="4"/>
      <c r="DM12" s="4" t="str">
        <f t="shared" si="29"/>
        <v>VH.PHH</v>
      </c>
      <c r="DN12" s="4"/>
      <c r="DO12" s="4"/>
      <c r="DP12" s="4"/>
      <c r="DQ12" s="4"/>
      <c r="DR12" s="4"/>
      <c r="DS12" s="4"/>
      <c r="DT12" s="4"/>
      <c r="DU12" s="4"/>
      <c r="DV12" s="158">
        <f t="shared" si="30"/>
        <v>45909</v>
      </c>
      <c r="DW12" s="17"/>
      <c r="DX12" s="22" t="str">
        <f t="shared" si="31"/>
        <v>ZaloPay</v>
      </c>
      <c r="DY12" s="158" t="str">
        <f t="shared" si="32"/>
        <v/>
      </c>
      <c r="DZ12" s="17"/>
      <c r="EA12" s="17"/>
      <c r="EB12" s="164" t="str">
        <f t="shared" si="33"/>
        <v/>
      </c>
      <c r="EC12" s="14" t="str">
        <f t="shared" si="34"/>
        <v/>
      </c>
      <c r="ED12" s="17"/>
      <c r="EE12" s="163" t="str">
        <f>IFERROR(IF(VLOOKUP(C12,'VN-PAY'!$C$5:$D$67,2,FALSE)=0,"",VLOOKUP(C12,'VN-PAY'!$C$5:$D$67,2,FALSE)),"")</f>
        <v/>
      </c>
      <c r="EF12" s="154" t="str">
        <f t="shared" si="4"/>
        <v/>
      </c>
      <c r="EG12" s="4"/>
      <c r="EH12" s="4"/>
      <c r="EI12" s="4"/>
      <c r="EJ12" s="4"/>
      <c r="EK12" s="4"/>
      <c r="EL12" s="4"/>
      <c r="EM12" s="4"/>
      <c r="EN12" s="3"/>
      <c r="EO12" s="3"/>
      <c r="EP12" t="str">
        <f>IF(EE12&lt;&gt;"", IFERROR(IF(VLOOKUP(C12,MACUAHANG!$A$5:$B$67,2,FALSE)=0,"",VLOOKUP(C12,MACUAHANG!$A$5:$B$67,2,FALSE)), ""), "")</f>
        <v/>
      </c>
      <c r="EQ12" s="4"/>
      <c r="ER12" s="4" t="str">
        <f t="shared" si="35"/>
        <v/>
      </c>
      <c r="ES12" s="4"/>
      <c r="ET12" s="4"/>
      <c r="EU12" s="4"/>
      <c r="EV12" s="4"/>
      <c r="EW12" s="4"/>
      <c r="EX12" s="4"/>
      <c r="EY12" s="4"/>
      <c r="EZ12" s="4"/>
      <c r="FA12" s="158" t="str">
        <f t="shared" si="36"/>
        <v/>
      </c>
      <c r="FB12" s="17"/>
      <c r="FC12" s="22" t="str">
        <f t="shared" si="37"/>
        <v/>
      </c>
      <c r="FD12" s="158" t="str">
        <f t="shared" si="38"/>
        <v/>
      </c>
      <c r="FE12" s="17"/>
      <c r="FF12" s="17"/>
      <c r="FG12" s="17" t="str">
        <f t="shared" si="39"/>
        <v/>
      </c>
      <c r="FH12" s="14" t="str">
        <f t="shared" si="40"/>
        <v/>
      </c>
      <c r="FI12" s="17"/>
      <c r="FJ12" s="200" t="str">
        <f>IFERROR(IF(VLOOKUP(C12,VILL!$A$5:$E$68,4,FALSE)=0,"",VLOOKUP(C12,VILL!$A$5:$E$68,4,FALSE)),"")</f>
        <v/>
      </c>
      <c r="FK12" s="154" t="str">
        <f t="shared" si="5"/>
        <v/>
      </c>
      <c r="FL12" s="4"/>
      <c r="FM12" s="4"/>
      <c r="FN12" s="4"/>
      <c r="FO12" s="4"/>
      <c r="FP12" s="4"/>
      <c r="FQ12" s="4"/>
      <c r="FR12" s="4"/>
      <c r="FS12" s="3"/>
      <c r="FT12" s="3"/>
      <c r="FU12" t="str">
        <f>IF(FJ12&lt;&gt;"", IFERROR(IF(VLOOKUP(C12,MACUAHANG!$A$5:$B$67,2,FALSE)=0,"",VLOOKUP(C12,MACUAHANG!$A$5:$B$67,2,FALSE)), ""), "")</f>
        <v/>
      </c>
      <c r="FV12" s="4"/>
      <c r="FW12" s="4" t="str">
        <f t="shared" si="41"/>
        <v/>
      </c>
      <c r="FX12" s="4"/>
      <c r="FY12" s="4"/>
      <c r="FZ12" s="4"/>
      <c r="GA12" s="4"/>
      <c r="GB12" s="4"/>
      <c r="GC12" s="4"/>
      <c r="GD12" s="4"/>
      <c r="GE12" s="4"/>
      <c r="GF12" s="158" t="str">
        <f t="shared" si="42"/>
        <v/>
      </c>
      <c r="GG12" s="17"/>
      <c r="GH12" s="14"/>
      <c r="GI12" s="18" t="str">
        <f t="shared" si="43"/>
        <v/>
      </c>
      <c r="GJ12" s="17"/>
      <c r="GK12" s="17"/>
      <c r="GL12" s="17" t="str">
        <f t="shared" si="44"/>
        <v/>
      </c>
      <c r="GM12" s="14" t="str">
        <f t="shared" si="45"/>
        <v/>
      </c>
      <c r="GN12" s="17"/>
      <c r="GO12" s="17" t="str">
        <f>IFERROR(IF(VLOOKUP(C12,RYO!$A$5:$E$68,4,FALSE)=0,"",VLOOKUP(C12,RYO!$A$5:$E$68,4,FALSE)),"")</f>
        <v/>
      </c>
      <c r="GP12" s="154" t="str">
        <f t="shared" si="6"/>
        <v/>
      </c>
      <c r="GQ12" s="4"/>
      <c r="GR12" s="4"/>
      <c r="GS12" s="4"/>
      <c r="GT12" s="4"/>
      <c r="GU12" s="4"/>
      <c r="GV12" s="4"/>
      <c r="GW12" s="4"/>
      <c r="GX12" s="3"/>
      <c r="GY12" s="3"/>
      <c r="GZ12" t="str">
        <f>IF(GO12&lt;&gt;"", IFERROR(IF(VLOOKUP(C12,MACUAHANG!$A$5:$B$67,2,FALSE)=0,"",VLOOKUP(C12,MACUAHANG!$A$5:$B$67,2,FALSE)), ""), "")</f>
        <v/>
      </c>
      <c r="HA12" s="4"/>
      <c r="HB12" s="4" t="str">
        <f t="shared" si="46"/>
        <v/>
      </c>
      <c r="HC12" s="4"/>
      <c r="HD12" s="4"/>
      <c r="HE12" s="4"/>
      <c r="HF12" s="4"/>
      <c r="HG12" s="4"/>
      <c r="HH12" s="4"/>
      <c r="HI12" s="4"/>
      <c r="HJ12" s="4"/>
      <c r="HK12" s="18" t="str">
        <f t="shared" si="47"/>
        <v/>
      </c>
      <c r="HL12" s="17"/>
      <c r="HM12" s="14"/>
      <c r="HN12" s="158">
        <f t="shared" si="48"/>
        <v>45909</v>
      </c>
      <c r="HO12" s="17"/>
      <c r="HP12" s="17"/>
      <c r="HQ12" s="17">
        <f t="shared" si="49"/>
        <v>1121</v>
      </c>
      <c r="HR12" s="14" t="str">
        <f t="shared" si="50"/>
        <v>113103</v>
      </c>
      <c r="HS12" s="17"/>
      <c r="HT12" s="163">
        <f>IFERROR(IF(VLOOKUP(C12,'MOMO '!C:E,3,FALSE)=0,"",VLOOKUP(C12,'MOMO '!C:E,3,FALSE)),"")</f>
        <v>22880</v>
      </c>
      <c r="HU12" s="154" t="str">
        <f t="shared" si="7"/>
        <v>Chi phí chiết khấu trả cho kênh đối tác MoMo 09/09/2025 chi nhánh CÀ PHÊ MUỐI CHÚ LONG - 67 HẬU GIANG</v>
      </c>
      <c r="HV12" s="4"/>
      <c r="HW12" s="4"/>
      <c r="HX12" s="4"/>
      <c r="HY12" s="4"/>
      <c r="HZ12" s="4"/>
      <c r="IA12" s="4"/>
      <c r="IB12" s="4"/>
      <c r="IC12" s="3"/>
      <c r="ID12" s="3"/>
      <c r="IE12" t="str">
        <f>IF(HT12&lt;&gt;"", IFERROR(IF(VLOOKUP(C12,MACUAHANG!$A$5:$B$67,2,FALSE)=0,"",VLOOKUP(C12,MACUAHANG!$A$5:$B$67,2,FALSE)), ""), "")</f>
        <v>CH.67HG</v>
      </c>
      <c r="IF12" s="4"/>
      <c r="IG12" s="4" t="str">
        <f t="shared" si="51"/>
        <v>VH.PHH</v>
      </c>
      <c r="IH12" s="4"/>
      <c r="II12" s="4"/>
      <c r="IJ12" s="4"/>
      <c r="IK12" s="4"/>
      <c r="IL12" s="4"/>
      <c r="IM12" s="4"/>
      <c r="IN12" s="4"/>
      <c r="IO12" s="4"/>
      <c r="IP12" s="18">
        <f t="shared" si="52"/>
        <v>45909</v>
      </c>
      <c r="IQ12" s="17"/>
      <c r="IR12" s="22" t="str">
        <f t="shared" si="53"/>
        <v>Momo</v>
      </c>
      <c r="IS12" s="18" t="str">
        <f t="shared" si="54"/>
        <v/>
      </c>
      <c r="IT12" s="17"/>
      <c r="IU12" s="17"/>
      <c r="IV12" s="17" t="str">
        <f t="shared" si="55"/>
        <v/>
      </c>
      <c r="IW12" s="14" t="str">
        <f t="shared" si="56"/>
        <v/>
      </c>
      <c r="IX12" s="17"/>
      <c r="IY12" s="17" t="str">
        <f>IFERROR(IF(VLOOKUP(C12,XANH_PIVOT!$C$5:$D$67,2,FALSE)=0,"",VLOOKUP(C12,XANH_PIVOT!$C$5:$D$67,2,FALSE)),"")</f>
        <v/>
      </c>
      <c r="IZ12" s="154" t="str">
        <f t="shared" si="8"/>
        <v/>
      </c>
      <c r="JA12" s="4"/>
      <c r="JB12" s="4"/>
      <c r="JC12" s="4"/>
      <c r="JD12" s="4"/>
      <c r="JE12" s="4"/>
      <c r="JF12" s="4"/>
      <c r="JG12" s="4"/>
      <c r="JH12" s="3"/>
      <c r="JI12" s="3"/>
      <c r="JJ12" t="str">
        <f>IF(IY12&lt;&gt;"", IFERROR(IF(VLOOKUP(C12,MACUAHANG!$A$5:$B$67,2,FALSE)=0,"",VLOOKUP(C12,MACUAHANG!$A$5:$B$67,2,FALSE)), ""), "")</f>
        <v/>
      </c>
      <c r="JK12" s="4"/>
      <c r="JL12" s="4" t="str">
        <f t="shared" si="57"/>
        <v/>
      </c>
      <c r="JM12" s="4"/>
      <c r="JN12" s="4"/>
      <c r="JO12" s="4"/>
      <c r="JP12" s="4"/>
      <c r="JQ12" s="4"/>
      <c r="JR12" s="4"/>
      <c r="JS12" s="4"/>
      <c r="JT12" s="4"/>
      <c r="JU12" s="18" t="str">
        <f t="shared" si="58"/>
        <v/>
      </c>
      <c r="JV12" s="17"/>
    </row>
    <row r="13" spans="1:283" ht="22.5" customHeight="1">
      <c r="A13" s="5">
        <v>5</v>
      </c>
      <c r="B13" s="265" t="s">
        <v>433</v>
      </c>
      <c r="C13" s="7" t="s">
        <v>51</v>
      </c>
      <c r="D13" s="24">
        <v>0</v>
      </c>
      <c r="E13" s="16" t="str">
        <f t="shared" si="10"/>
        <v/>
      </c>
      <c r="H13" s="28" t="str">
        <f t="shared" si="11"/>
        <v/>
      </c>
      <c r="I13" s="222" t="str">
        <f t="shared" si="12"/>
        <v/>
      </c>
      <c r="K13" t="str">
        <f>IFERROR(IF(VLOOKUP(C13,'PHÍ RÚT TIỀN'!$C$5:$F$67,4,FALSE)=0,"",VLOOKUP(C13,'PHÍ RÚT TIỀN'!$C$5:$F$67,4,FALSE)),"")</f>
        <v/>
      </c>
      <c r="L13" s="23" t="str">
        <f t="shared" si="0"/>
        <v/>
      </c>
      <c r="V13" t="str">
        <f>IF(K13&lt;&gt;"", IFERROR(IF(VLOOKUP(C13,MACUAHANG!$A$5:$B$67,2,FALSE)=0,"",VLOOKUP(C13,MACUAHANG!$A$5:$B$67,2,FALSE)), ""), "")</f>
        <v/>
      </c>
      <c r="X13" t="str">
        <f t="shared" si="13"/>
        <v/>
      </c>
      <c r="AG13" s="16" t="str">
        <f t="shared" si="14"/>
        <v/>
      </c>
      <c r="AH13" s="14"/>
      <c r="AI13" s="14"/>
      <c r="AJ13" s="16" t="str">
        <f t="shared" si="15"/>
        <v/>
      </c>
      <c r="AM13" s="28" t="str">
        <f t="shared" si="16"/>
        <v/>
      </c>
      <c r="AN13" t="str">
        <f t="shared" si="17"/>
        <v/>
      </c>
      <c r="AP13" t="str">
        <f>IFERROR(IF(VLOOKUP(C13,GRAB!$C13:$D75,2,FALSE)=0,"",VLOOKUP(C13,GRAB!C:D,2,FALSE)),"")</f>
        <v/>
      </c>
      <c r="AQ13" s="74" t="str">
        <f t="shared" si="1"/>
        <v/>
      </c>
      <c r="BA13" t="str">
        <f>IF(AP13&lt;&gt;"", IFERROR(IF(VLOOKUP(C13,MACUAHANG!$A$5:$B$67,2,FALSE)=0,"",VLOOKUP(C13,MACUAHANG!$A$5:$B$67,2,FALSE)), ""), "")</f>
        <v/>
      </c>
      <c r="BC13" t="str">
        <f t="shared" si="18"/>
        <v/>
      </c>
      <c r="BL13" s="72" t="str">
        <f t="shared" si="19"/>
        <v/>
      </c>
      <c r="BM13" s="14"/>
      <c r="BN13" s="14"/>
      <c r="BO13" s="158" t="str">
        <f t="shared" si="20"/>
        <v/>
      </c>
      <c r="BP13" s="17"/>
      <c r="BQ13" s="17"/>
      <c r="BR13" s="164" t="str">
        <f t="shared" si="21"/>
        <v/>
      </c>
      <c r="BS13" s="14" t="str">
        <f t="shared" si="22"/>
        <v/>
      </c>
      <c r="BT13" s="17"/>
      <c r="BU13" s="17" t="str">
        <f>IFERROR(IF(VLOOKUP(C13,BE!C13:D75,2,FALSE)=0,"",VLOOKUP(C13,BE!C:D,2,FALSE)),"")</f>
        <v/>
      </c>
      <c r="BV13" s="154" t="str">
        <f t="shared" si="2"/>
        <v/>
      </c>
      <c r="BW13" s="4"/>
      <c r="BX13" s="4"/>
      <c r="BY13" s="4"/>
      <c r="BZ13" s="4"/>
      <c r="CA13" s="4"/>
      <c r="CB13" s="4"/>
      <c r="CC13" s="4"/>
      <c r="CD13" s="3"/>
      <c r="CE13" s="3"/>
      <c r="CF13" t="str">
        <f>IF(BU13&lt;&gt;"", IFERROR(IF(VLOOKUP(C13,MACUAHANG!$A$5:$B$67,2,FALSE)=0,"",VLOOKUP(C13,MACUAHANG!$A$5:$B$67,2,FALSE)), ""), "")</f>
        <v/>
      </c>
      <c r="CG13" s="4"/>
      <c r="CH13" t="str">
        <f t="shared" si="23"/>
        <v/>
      </c>
      <c r="CI13" s="4"/>
      <c r="CJ13" s="4"/>
      <c r="CK13" s="4"/>
      <c r="CL13" s="4"/>
      <c r="CM13" s="4"/>
      <c r="CN13" s="4"/>
      <c r="CO13" s="4"/>
      <c r="CP13" s="4"/>
      <c r="CQ13" s="158" t="str">
        <f t="shared" si="24"/>
        <v/>
      </c>
      <c r="CR13" s="17"/>
      <c r="CS13" s="22" t="str">
        <f t="shared" si="25"/>
        <v/>
      </c>
      <c r="CT13" s="158" t="str">
        <f t="shared" si="26"/>
        <v/>
      </c>
      <c r="CU13" s="17"/>
      <c r="CV13" s="17"/>
      <c r="CW13" s="164" t="str">
        <f t="shared" si="27"/>
        <v/>
      </c>
      <c r="CX13" s="165" t="str">
        <f t="shared" si="28"/>
        <v/>
      </c>
      <c r="CY13" s="17"/>
      <c r="CZ13" s="163" t="str">
        <f>IFERROR(IF(VLOOKUP(C13,'ZALO-PAY'!$C$5:$F$67,2,FALSE)=0,"",VLOOKUP(C13,'ZALO-PAY'!$C$5:$F$67,2,FALSE)),"")</f>
        <v/>
      </c>
      <c r="DA13" s="154" t="str">
        <f t="shared" si="3"/>
        <v/>
      </c>
      <c r="DB13" s="4"/>
      <c r="DC13" s="4"/>
      <c r="DD13" s="4"/>
      <c r="DE13" s="4"/>
      <c r="DF13" s="4"/>
      <c r="DG13" s="4"/>
      <c r="DH13" s="4"/>
      <c r="DI13" s="3"/>
      <c r="DJ13" s="3"/>
      <c r="DK13" t="str">
        <f>IF(CZ13&lt;&gt;"", IFERROR(IF(VLOOKUP(C13,MACUAHANG!$A$5:$B$67,2,FALSE)=0,"",VLOOKUP(C13,MACUAHANG!$A$5:$B$67,2,FALSE)), ""), "")</f>
        <v/>
      </c>
      <c r="DL13" s="4"/>
      <c r="DM13" s="4" t="str">
        <f t="shared" si="29"/>
        <v/>
      </c>
      <c r="DN13" s="4"/>
      <c r="DO13" s="4"/>
      <c r="DP13" s="4"/>
      <c r="DQ13" s="4"/>
      <c r="DR13" s="4"/>
      <c r="DS13" s="4"/>
      <c r="DT13" s="4"/>
      <c r="DU13" s="4"/>
      <c r="DV13" s="158" t="str">
        <f t="shared" si="30"/>
        <v/>
      </c>
      <c r="DW13" s="17"/>
      <c r="DX13" s="22" t="str">
        <f t="shared" si="31"/>
        <v/>
      </c>
      <c r="DY13" s="158" t="str">
        <f t="shared" si="32"/>
        <v/>
      </c>
      <c r="DZ13" s="17"/>
      <c r="EA13" s="17"/>
      <c r="EB13" s="164" t="str">
        <f t="shared" si="33"/>
        <v/>
      </c>
      <c r="EC13" s="14" t="str">
        <f t="shared" si="34"/>
        <v/>
      </c>
      <c r="ED13" s="17"/>
      <c r="EE13" s="163" t="str">
        <f>IFERROR(IF(VLOOKUP(C13,'VN-PAY'!$C$5:$D$67,2,FALSE)=0,"",VLOOKUP(C13,'VN-PAY'!$C$5:$D$67,2,FALSE)),"")</f>
        <v/>
      </c>
      <c r="EF13" s="154" t="str">
        <f t="shared" si="4"/>
        <v/>
      </c>
      <c r="EG13" s="4"/>
      <c r="EH13" s="4"/>
      <c r="EI13" s="4"/>
      <c r="EJ13" s="4"/>
      <c r="EK13" s="4"/>
      <c r="EL13" s="4"/>
      <c r="EM13" s="4"/>
      <c r="EN13" s="3"/>
      <c r="EO13" s="3"/>
      <c r="EP13" t="str">
        <f>IF(EE13&lt;&gt;"", IFERROR(IF(VLOOKUP(C13,MACUAHANG!$A$5:$B$67,2,FALSE)=0,"",VLOOKUP(C13,MACUAHANG!$A$5:$B$67,2,FALSE)), ""), "")</f>
        <v/>
      </c>
      <c r="EQ13" s="4"/>
      <c r="ER13" s="4" t="str">
        <f t="shared" si="35"/>
        <v/>
      </c>
      <c r="ES13" s="4"/>
      <c r="ET13" s="4"/>
      <c r="EU13" s="4"/>
      <c r="EV13" s="4"/>
      <c r="EW13" s="4"/>
      <c r="EX13" s="4"/>
      <c r="EY13" s="4"/>
      <c r="EZ13" s="4"/>
      <c r="FA13" s="158" t="str">
        <f t="shared" si="36"/>
        <v/>
      </c>
      <c r="FB13" s="17"/>
      <c r="FC13" s="22" t="str">
        <f t="shared" si="37"/>
        <v/>
      </c>
      <c r="FD13" s="158" t="str">
        <f t="shared" si="38"/>
        <v/>
      </c>
      <c r="FE13" s="17"/>
      <c r="FF13" s="17"/>
      <c r="FG13" s="17" t="str">
        <f t="shared" si="39"/>
        <v/>
      </c>
      <c r="FH13" s="14" t="str">
        <f t="shared" si="40"/>
        <v/>
      </c>
      <c r="FI13" s="17"/>
      <c r="FJ13" s="200" t="str">
        <f>IFERROR(IF(VLOOKUP(C13,VILL!$A$5:$E$68,4,FALSE)=0,"",VLOOKUP(C13,VILL!$A$5:$E$68,4,FALSE)),"")</f>
        <v/>
      </c>
      <c r="FK13" s="154" t="str">
        <f t="shared" si="5"/>
        <v/>
      </c>
      <c r="FL13" s="4"/>
      <c r="FM13" s="4"/>
      <c r="FN13" s="4"/>
      <c r="FO13" s="4"/>
      <c r="FP13" s="4"/>
      <c r="FQ13" s="4"/>
      <c r="FR13" s="4"/>
      <c r="FS13" s="3"/>
      <c r="FT13" s="3"/>
      <c r="FU13" t="str">
        <f>IF(FJ13&lt;&gt;"", IFERROR(IF(VLOOKUP(C13,MACUAHANG!$A$5:$B$67,2,FALSE)=0,"",VLOOKUP(C13,MACUAHANG!$A$5:$B$67,2,FALSE)), ""), "")</f>
        <v/>
      </c>
      <c r="FV13" s="4"/>
      <c r="FW13" s="4" t="str">
        <f t="shared" si="41"/>
        <v/>
      </c>
      <c r="FX13" s="4"/>
      <c r="FY13" s="4"/>
      <c r="FZ13" s="4"/>
      <c r="GA13" s="4"/>
      <c r="GB13" s="4"/>
      <c r="GC13" s="4"/>
      <c r="GD13" s="4"/>
      <c r="GE13" s="4"/>
      <c r="GF13" s="158" t="str">
        <f t="shared" si="42"/>
        <v/>
      </c>
      <c r="GG13" s="17"/>
      <c r="GH13" s="14"/>
      <c r="GI13" s="18" t="str">
        <f t="shared" si="43"/>
        <v/>
      </c>
      <c r="GJ13" s="17"/>
      <c r="GK13" s="17"/>
      <c r="GL13" s="17" t="str">
        <f t="shared" si="44"/>
        <v/>
      </c>
      <c r="GM13" s="14" t="str">
        <f t="shared" si="45"/>
        <v/>
      </c>
      <c r="GN13" s="17"/>
      <c r="GO13" s="17" t="str">
        <f>IFERROR(IF(VLOOKUP(C13,RYO!$A$5:$E$68,4,FALSE)=0,"",VLOOKUP(C13,RYO!$A$5:$E$68,4,FALSE)),"")</f>
        <v/>
      </c>
      <c r="GP13" s="154" t="str">
        <f t="shared" si="6"/>
        <v/>
      </c>
      <c r="GQ13" s="4"/>
      <c r="GR13" s="4"/>
      <c r="GS13" s="4"/>
      <c r="GT13" s="4"/>
      <c r="GU13" s="4"/>
      <c r="GV13" s="4"/>
      <c r="GW13" s="4"/>
      <c r="GX13" s="3"/>
      <c r="GY13" s="3"/>
      <c r="GZ13" t="str">
        <f>IF(GO13&lt;&gt;"", IFERROR(IF(VLOOKUP(C13,MACUAHANG!$A$5:$B$67,2,FALSE)=0,"",VLOOKUP(C13,MACUAHANG!$A$5:$B$67,2,FALSE)), ""), "")</f>
        <v/>
      </c>
      <c r="HA13" s="4"/>
      <c r="HB13" s="4" t="str">
        <f t="shared" si="46"/>
        <v/>
      </c>
      <c r="HC13" s="4"/>
      <c r="HD13" s="4"/>
      <c r="HE13" s="4"/>
      <c r="HF13" s="4"/>
      <c r="HG13" s="4"/>
      <c r="HH13" s="4"/>
      <c r="HI13" s="4"/>
      <c r="HJ13" s="4"/>
      <c r="HK13" s="18" t="str">
        <f t="shared" si="47"/>
        <v/>
      </c>
      <c r="HL13" s="17"/>
      <c r="HM13" s="14"/>
      <c r="HN13" s="158">
        <f t="shared" si="48"/>
        <v>45909</v>
      </c>
      <c r="HO13" s="17"/>
      <c r="HP13" s="17"/>
      <c r="HQ13" s="17">
        <f t="shared" si="49"/>
        <v>1121</v>
      </c>
      <c r="HR13" s="14" t="str">
        <f t="shared" si="50"/>
        <v>113103</v>
      </c>
      <c r="HS13" s="17"/>
      <c r="HT13" s="163">
        <f>IFERROR(IF(VLOOKUP(C13,'MOMO '!C:E,3,FALSE)=0,"",VLOOKUP(C13,'MOMO '!C:E,3,FALSE)),"")</f>
        <v>5599</v>
      </c>
      <c r="HU13" s="154" t="str">
        <f t="shared" si="7"/>
        <v>Chi phí chiết khấu trả cho kênh đối tác MoMo 09/09/2025 chi nhánh CÀ PHÊ MUỐI CHÚ LONG - 71 HẬU GIANG</v>
      </c>
      <c r="HV13" s="4"/>
      <c r="HW13" s="4"/>
      <c r="HX13" s="4"/>
      <c r="HY13" s="4"/>
      <c r="HZ13" s="4"/>
      <c r="IA13" s="4"/>
      <c r="IB13" s="4"/>
      <c r="IC13" s="3"/>
      <c r="ID13" s="3"/>
      <c r="IE13" t="str">
        <f>IF(HT13&lt;&gt;"", IFERROR(IF(VLOOKUP(C13,MACUAHANG!$A$5:$B$67,2,FALSE)=0,"",VLOOKUP(C13,MACUAHANG!$A$5:$B$67,2,FALSE)), ""), "")</f>
        <v>CH.71HG</v>
      </c>
      <c r="IF13" s="4"/>
      <c r="IG13" s="4" t="str">
        <f t="shared" si="51"/>
        <v>VH.PHH</v>
      </c>
      <c r="IH13" s="4"/>
      <c r="II13" s="4"/>
      <c r="IJ13" s="4"/>
      <c r="IK13" s="4"/>
      <c r="IL13" s="4"/>
      <c r="IM13" s="4"/>
      <c r="IN13" s="4"/>
      <c r="IO13" s="4"/>
      <c r="IP13" s="18">
        <f t="shared" si="52"/>
        <v>45909</v>
      </c>
      <c r="IQ13" s="17"/>
      <c r="IR13" s="22" t="str">
        <f t="shared" si="53"/>
        <v>Momo</v>
      </c>
      <c r="IS13" s="18" t="str">
        <f t="shared" si="54"/>
        <v/>
      </c>
      <c r="IT13" s="17"/>
      <c r="IU13" s="17"/>
      <c r="IV13" s="17" t="str">
        <f t="shared" si="55"/>
        <v/>
      </c>
      <c r="IW13" s="14" t="str">
        <f t="shared" si="56"/>
        <v/>
      </c>
      <c r="IX13" s="17"/>
      <c r="IY13" s="17" t="str">
        <f>IFERROR(IF(VLOOKUP(C13,XANH_PIVOT!$C$5:$D$67,2,FALSE)=0,"",VLOOKUP(C13,XANH_PIVOT!$C$5:$D$67,2,FALSE)),"")</f>
        <v/>
      </c>
      <c r="IZ13" s="154" t="str">
        <f t="shared" si="8"/>
        <v/>
      </c>
      <c r="JA13" s="4"/>
      <c r="JB13" s="4"/>
      <c r="JC13" s="4"/>
      <c r="JD13" s="4"/>
      <c r="JE13" s="4"/>
      <c r="JF13" s="4"/>
      <c r="JG13" s="4"/>
      <c r="JH13" s="3"/>
      <c r="JI13" s="3"/>
      <c r="JJ13" t="str">
        <f>IF(IY13&lt;&gt;"", IFERROR(IF(VLOOKUP(C13,MACUAHANG!$A$5:$B$67,2,FALSE)=0,"",VLOOKUP(C13,MACUAHANG!$A$5:$B$67,2,FALSE)), ""), "")</f>
        <v/>
      </c>
      <c r="JK13" s="4"/>
      <c r="JL13" s="4" t="str">
        <f t="shared" si="57"/>
        <v/>
      </c>
      <c r="JM13" s="4"/>
      <c r="JN13" s="4"/>
      <c r="JO13" s="4"/>
      <c r="JP13" s="4"/>
      <c r="JQ13" s="4"/>
      <c r="JR13" s="4"/>
      <c r="JS13" s="4"/>
      <c r="JT13" s="4"/>
      <c r="JU13" s="18" t="str">
        <f t="shared" si="58"/>
        <v/>
      </c>
      <c r="JV13" s="17"/>
    </row>
    <row r="14" spans="1:283" ht="22.5" customHeight="1">
      <c r="A14" s="5">
        <f t="shared" si="9"/>
        <v>6</v>
      </c>
      <c r="B14" s="264" t="s">
        <v>434</v>
      </c>
      <c r="C14" s="7" t="s">
        <v>53</v>
      </c>
      <c r="D14" s="24">
        <v>0</v>
      </c>
      <c r="E14" s="16" t="str">
        <f t="shared" si="10"/>
        <v/>
      </c>
      <c r="H14" s="28" t="str">
        <f t="shared" si="11"/>
        <v/>
      </c>
      <c r="I14" s="222" t="str">
        <f t="shared" si="12"/>
        <v/>
      </c>
      <c r="K14" t="str">
        <f>IFERROR(IF(VLOOKUP(C14,'PHÍ RÚT TIỀN'!$C$5:$F$67,4,FALSE)=0,"",VLOOKUP(C14,'PHÍ RÚT TIỀN'!$C$5:$F$67,4,FALSE)),"")</f>
        <v/>
      </c>
      <c r="L14" s="23" t="str">
        <f t="shared" si="0"/>
        <v/>
      </c>
      <c r="V14" t="str">
        <f>IF(K14&lt;&gt;"", IFERROR(IF(VLOOKUP(C14,MACUAHANG!$A$5:$B$67,2,FALSE)=0,"",VLOOKUP(C14,MACUAHANG!$A$5:$B$67,2,FALSE)), ""), "")</f>
        <v/>
      </c>
      <c r="X14" t="str">
        <f t="shared" si="13"/>
        <v/>
      </c>
      <c r="AG14" s="16" t="str">
        <f t="shared" si="14"/>
        <v/>
      </c>
      <c r="AH14" s="14"/>
      <c r="AI14" s="14"/>
      <c r="AJ14" s="16" t="str">
        <f t="shared" si="15"/>
        <v/>
      </c>
      <c r="AM14" s="28" t="str">
        <f t="shared" si="16"/>
        <v/>
      </c>
      <c r="AN14" t="str">
        <f t="shared" si="17"/>
        <v/>
      </c>
      <c r="AP14" t="str">
        <f>IFERROR(IF(VLOOKUP(C14,GRAB!$C14:$D76,2,FALSE)=0,"",VLOOKUP(C14,GRAB!C:D,2,FALSE)),"")</f>
        <v/>
      </c>
      <c r="AQ14" s="74" t="str">
        <f t="shared" si="1"/>
        <v/>
      </c>
      <c r="BA14" t="str">
        <f>IF(AP14&lt;&gt;"", IFERROR(IF(VLOOKUP(C14,MACUAHANG!$A$5:$B$67,2,FALSE)=0,"",VLOOKUP(C14,MACUAHANG!$A$5:$B$67,2,FALSE)), ""), "")</f>
        <v/>
      </c>
      <c r="BC14" t="str">
        <f t="shared" si="18"/>
        <v/>
      </c>
      <c r="BL14" s="72" t="str">
        <f t="shared" si="19"/>
        <v/>
      </c>
      <c r="BM14" s="14"/>
      <c r="BN14" s="14"/>
      <c r="BO14" s="158" t="str">
        <f t="shared" si="20"/>
        <v/>
      </c>
      <c r="BP14" s="17"/>
      <c r="BQ14" s="17"/>
      <c r="BR14" s="164" t="str">
        <f t="shared" si="21"/>
        <v/>
      </c>
      <c r="BS14" s="14" t="str">
        <f t="shared" si="22"/>
        <v/>
      </c>
      <c r="BT14" s="17"/>
      <c r="BU14" s="17" t="str">
        <f>IFERROR(IF(VLOOKUP(C14,BE!C14:D76,2,FALSE)=0,"",VLOOKUP(C14,BE!C:D,2,FALSE)),"")</f>
        <v/>
      </c>
      <c r="BV14" s="154" t="str">
        <f t="shared" si="2"/>
        <v/>
      </c>
      <c r="BW14" s="4"/>
      <c r="BX14" s="4"/>
      <c r="BY14" s="4"/>
      <c r="BZ14" s="4"/>
      <c r="CA14" s="4"/>
      <c r="CB14" s="4"/>
      <c r="CC14" s="4"/>
      <c r="CD14" s="3"/>
      <c r="CE14" s="3"/>
      <c r="CF14" t="str">
        <f>IF(BU14&lt;&gt;"", IFERROR(IF(VLOOKUP(C14,MACUAHANG!$A$5:$B$67,2,FALSE)=0,"",VLOOKUP(C14,MACUAHANG!$A$5:$B$67,2,FALSE)), ""), "")</f>
        <v/>
      </c>
      <c r="CG14" s="4"/>
      <c r="CH14" t="str">
        <f t="shared" si="23"/>
        <v/>
      </c>
      <c r="CI14" s="4"/>
      <c r="CJ14" s="4"/>
      <c r="CK14" s="4"/>
      <c r="CL14" s="4"/>
      <c r="CM14" s="4"/>
      <c r="CN14" s="4"/>
      <c r="CO14" s="4"/>
      <c r="CP14" s="4"/>
      <c r="CQ14" s="158" t="str">
        <f t="shared" si="24"/>
        <v/>
      </c>
      <c r="CR14" s="17"/>
      <c r="CS14" s="22" t="str">
        <f t="shared" si="25"/>
        <v/>
      </c>
      <c r="CT14" s="158" t="str">
        <f t="shared" si="26"/>
        <v/>
      </c>
      <c r="CU14" s="17"/>
      <c r="CV14" s="17"/>
      <c r="CW14" s="164" t="str">
        <f t="shared" si="27"/>
        <v/>
      </c>
      <c r="CX14" s="165" t="str">
        <f t="shared" si="28"/>
        <v/>
      </c>
      <c r="CY14" s="17"/>
      <c r="CZ14" s="163" t="str">
        <f>IFERROR(IF(VLOOKUP(C14,'ZALO-PAY'!$C$5:$F$67,2,FALSE)=0,"",VLOOKUP(C14,'ZALO-PAY'!$C$5:$F$67,2,FALSE)),"")</f>
        <v/>
      </c>
      <c r="DA14" s="154" t="str">
        <f t="shared" si="3"/>
        <v/>
      </c>
      <c r="DB14" s="4"/>
      <c r="DC14" s="4"/>
      <c r="DD14" s="4"/>
      <c r="DE14" s="4"/>
      <c r="DF14" s="4"/>
      <c r="DG14" s="4"/>
      <c r="DH14" s="4"/>
      <c r="DI14" s="3"/>
      <c r="DJ14" s="3"/>
      <c r="DK14" t="str">
        <f>IF(CZ14&lt;&gt;"", IFERROR(IF(VLOOKUP(C14,MACUAHANG!$A$5:$B$67,2,FALSE)=0,"",VLOOKUP(C14,MACUAHANG!$A$5:$B$67,2,FALSE)), ""), "")</f>
        <v/>
      </c>
      <c r="DL14" s="4"/>
      <c r="DM14" s="4" t="str">
        <f t="shared" si="29"/>
        <v/>
      </c>
      <c r="DN14" s="4"/>
      <c r="DO14" s="4"/>
      <c r="DP14" s="4"/>
      <c r="DQ14" s="4"/>
      <c r="DR14" s="4"/>
      <c r="DS14" s="4"/>
      <c r="DT14" s="4"/>
      <c r="DU14" s="4"/>
      <c r="DV14" s="158" t="str">
        <f t="shared" si="30"/>
        <v/>
      </c>
      <c r="DW14" s="17"/>
      <c r="DX14" s="22" t="str">
        <f t="shared" si="31"/>
        <v/>
      </c>
      <c r="DY14" s="158" t="str">
        <f t="shared" si="32"/>
        <v/>
      </c>
      <c r="DZ14" s="17"/>
      <c r="EA14" s="17"/>
      <c r="EB14" s="164" t="str">
        <f t="shared" si="33"/>
        <v/>
      </c>
      <c r="EC14" s="14" t="str">
        <f t="shared" si="34"/>
        <v/>
      </c>
      <c r="ED14" s="17"/>
      <c r="EE14" s="163" t="str">
        <f>IFERROR(IF(VLOOKUP(C14,'VN-PAY'!$C$5:$D$67,2,FALSE)=0,"",VLOOKUP(C14,'VN-PAY'!$C$5:$D$67,2,FALSE)),"")</f>
        <v/>
      </c>
      <c r="EF14" s="154" t="str">
        <f t="shared" si="4"/>
        <v/>
      </c>
      <c r="EG14" s="4"/>
      <c r="EH14" s="4"/>
      <c r="EI14" s="4"/>
      <c r="EJ14" s="4"/>
      <c r="EK14" s="4"/>
      <c r="EL14" s="4"/>
      <c r="EM14" s="4"/>
      <c r="EN14" s="3"/>
      <c r="EO14" s="3"/>
      <c r="EP14" t="str">
        <f>IF(EE14&lt;&gt;"", IFERROR(IF(VLOOKUP(C14,MACUAHANG!$A$5:$B$67,2,FALSE)=0,"",VLOOKUP(C14,MACUAHANG!$A$5:$B$67,2,FALSE)), ""), "")</f>
        <v/>
      </c>
      <c r="EQ14" s="4"/>
      <c r="ER14" s="4" t="str">
        <f t="shared" si="35"/>
        <v/>
      </c>
      <c r="ES14" s="4"/>
      <c r="ET14" s="4"/>
      <c r="EU14" s="4"/>
      <c r="EV14" s="4"/>
      <c r="EW14" s="4"/>
      <c r="EX14" s="4"/>
      <c r="EY14" s="4"/>
      <c r="EZ14" s="4"/>
      <c r="FA14" s="158" t="str">
        <f t="shared" si="36"/>
        <v/>
      </c>
      <c r="FB14" s="17"/>
      <c r="FC14" s="22" t="str">
        <f t="shared" si="37"/>
        <v/>
      </c>
      <c r="FD14" s="158" t="str">
        <f t="shared" si="38"/>
        <v/>
      </c>
      <c r="FE14" s="17"/>
      <c r="FF14" s="17"/>
      <c r="FG14" s="17" t="str">
        <f t="shared" si="39"/>
        <v/>
      </c>
      <c r="FH14" s="14" t="str">
        <f t="shared" si="40"/>
        <v/>
      </c>
      <c r="FI14" s="17"/>
      <c r="FJ14" s="200" t="str">
        <f>IFERROR(IF(VLOOKUP(C14,VILL!$A$5:$E$68,4,FALSE)=0,"",VLOOKUP(C14,VILL!$A$5:$E$68,4,FALSE)),"")</f>
        <v/>
      </c>
      <c r="FK14" s="154" t="str">
        <f t="shared" si="5"/>
        <v/>
      </c>
      <c r="FL14" s="4"/>
      <c r="FM14" s="4"/>
      <c r="FN14" s="4"/>
      <c r="FO14" s="4"/>
      <c r="FP14" s="4"/>
      <c r="FQ14" s="4"/>
      <c r="FR14" s="4"/>
      <c r="FS14" s="3"/>
      <c r="FT14" s="3"/>
      <c r="FU14" t="str">
        <f>IF(FJ14&lt;&gt;"", IFERROR(IF(VLOOKUP(C14,MACUAHANG!$A$5:$B$67,2,FALSE)=0,"",VLOOKUP(C14,MACUAHANG!$A$5:$B$67,2,FALSE)), ""), "")</f>
        <v/>
      </c>
      <c r="FV14" s="4"/>
      <c r="FW14" s="4" t="str">
        <f t="shared" si="41"/>
        <v/>
      </c>
      <c r="FX14" s="4"/>
      <c r="FY14" s="4"/>
      <c r="FZ14" s="4"/>
      <c r="GA14" s="4"/>
      <c r="GB14" s="4"/>
      <c r="GC14" s="4"/>
      <c r="GD14" s="4"/>
      <c r="GE14" s="4"/>
      <c r="GF14" s="158" t="str">
        <f t="shared" si="42"/>
        <v/>
      </c>
      <c r="GG14" s="17"/>
      <c r="GH14" s="14"/>
      <c r="GI14" s="18" t="str">
        <f t="shared" si="43"/>
        <v/>
      </c>
      <c r="GJ14" s="17"/>
      <c r="GK14" s="17"/>
      <c r="GL14" s="17" t="str">
        <f t="shared" si="44"/>
        <v/>
      </c>
      <c r="GM14" s="14" t="str">
        <f t="shared" si="45"/>
        <v/>
      </c>
      <c r="GN14" s="17"/>
      <c r="GO14" s="17" t="str">
        <f>IFERROR(IF(VLOOKUP(C14,RYO!$A$5:$E$68,4,FALSE)=0,"",VLOOKUP(C14,RYO!$A$5:$E$68,4,FALSE)),"")</f>
        <v/>
      </c>
      <c r="GP14" s="154" t="str">
        <f t="shared" si="6"/>
        <v/>
      </c>
      <c r="GQ14" s="4"/>
      <c r="GR14" s="4"/>
      <c r="GS14" s="4"/>
      <c r="GT14" s="4"/>
      <c r="GU14" s="4"/>
      <c r="GV14" s="4"/>
      <c r="GW14" s="4"/>
      <c r="GX14" s="3"/>
      <c r="GY14" s="3"/>
      <c r="GZ14" t="str">
        <f>IF(GO14&lt;&gt;"", IFERROR(IF(VLOOKUP(C14,MACUAHANG!$A$5:$B$67,2,FALSE)=0,"",VLOOKUP(C14,MACUAHANG!$A$5:$B$67,2,FALSE)), ""), "")</f>
        <v/>
      </c>
      <c r="HA14" s="4"/>
      <c r="HB14" s="4" t="str">
        <f t="shared" si="46"/>
        <v/>
      </c>
      <c r="HC14" s="4"/>
      <c r="HD14" s="4"/>
      <c r="HE14" s="4"/>
      <c r="HF14" s="4"/>
      <c r="HG14" s="4"/>
      <c r="HH14" s="4"/>
      <c r="HI14" s="4"/>
      <c r="HJ14" s="4"/>
      <c r="HK14" s="18" t="str">
        <f t="shared" si="47"/>
        <v/>
      </c>
      <c r="HL14" s="17"/>
      <c r="HM14" s="14"/>
      <c r="HN14" s="158">
        <f t="shared" si="48"/>
        <v>45909</v>
      </c>
      <c r="HO14" s="17"/>
      <c r="HP14" s="17"/>
      <c r="HQ14" s="17">
        <f t="shared" si="49"/>
        <v>1121</v>
      </c>
      <c r="HR14" s="14" t="str">
        <f t="shared" si="50"/>
        <v>113103</v>
      </c>
      <c r="HS14" s="17"/>
      <c r="HT14" s="163">
        <f>IFERROR(IF(VLOOKUP(C14,'MOMO '!C:E,3,FALSE)=0,"",VLOOKUP(C14,'MOMO '!C:E,3,FALSE)),"")</f>
        <v>30574.5</v>
      </c>
      <c r="HU14" s="154" t="str">
        <f t="shared" si="7"/>
        <v>Chi phí chiết khấu trả cho kênh đối tác MoMo 09/09/2025 chi nhánh CÀ PHÊ MUỐI CHÚ LONG CLASSIC</v>
      </c>
      <c r="HV14" s="4"/>
      <c r="HW14" s="4"/>
      <c r="HX14" s="4"/>
      <c r="HY14" s="4"/>
      <c r="HZ14" s="4"/>
      <c r="IA14" s="4"/>
      <c r="IB14" s="4"/>
      <c r="IC14" s="3"/>
      <c r="ID14" s="3"/>
      <c r="IE14" t="str">
        <f>IF(HT14&lt;&gt;"", IFERROR(IF(VLOOKUP(C14,MACUAHANG!$A$5:$B$67,2,FALSE)=0,"",VLOOKUP(C14,MACUAHANG!$A$5:$B$67,2,FALSE)), ""), "")</f>
        <v>CH. 404LVL</v>
      </c>
      <c r="IF14" s="4"/>
      <c r="IG14" s="4" t="str">
        <f t="shared" si="51"/>
        <v>VH.PHH</v>
      </c>
      <c r="IH14" s="4"/>
      <c r="II14" s="4"/>
      <c r="IJ14" s="4"/>
      <c r="IK14" s="4"/>
      <c r="IL14" s="4"/>
      <c r="IM14" s="4"/>
      <c r="IN14" s="4"/>
      <c r="IO14" s="4"/>
      <c r="IP14" s="18">
        <f t="shared" si="52"/>
        <v>45909</v>
      </c>
      <c r="IQ14" s="17"/>
      <c r="IR14" s="22" t="str">
        <f t="shared" si="53"/>
        <v>Momo</v>
      </c>
      <c r="IS14" s="18" t="str">
        <f t="shared" si="54"/>
        <v/>
      </c>
      <c r="IT14" s="17"/>
      <c r="IU14" s="17"/>
      <c r="IV14" s="17" t="str">
        <f t="shared" si="55"/>
        <v/>
      </c>
      <c r="IW14" s="14" t="str">
        <f t="shared" si="56"/>
        <v/>
      </c>
      <c r="IX14" s="17"/>
      <c r="IY14" s="17" t="str">
        <f>IFERROR(IF(VLOOKUP(C14,XANH_PIVOT!$C$5:$D$67,2,FALSE)=0,"",VLOOKUP(C14,XANH_PIVOT!$C$5:$D$67,2,FALSE)),"")</f>
        <v/>
      </c>
      <c r="IZ14" s="154" t="str">
        <f t="shared" si="8"/>
        <v/>
      </c>
      <c r="JA14" s="4"/>
      <c r="JB14" s="4"/>
      <c r="JC14" s="4"/>
      <c r="JD14" s="4"/>
      <c r="JE14" s="4"/>
      <c r="JF14" s="4"/>
      <c r="JG14" s="4"/>
      <c r="JH14" s="3"/>
      <c r="JI14" s="3"/>
      <c r="JJ14" t="str">
        <f>IF(IY14&lt;&gt;"", IFERROR(IF(VLOOKUP(C14,MACUAHANG!$A$5:$B$67,2,FALSE)=0,"",VLOOKUP(C14,MACUAHANG!$A$5:$B$67,2,FALSE)), ""), "")</f>
        <v/>
      </c>
      <c r="JK14" s="4"/>
      <c r="JL14" s="4" t="str">
        <f t="shared" si="57"/>
        <v/>
      </c>
      <c r="JM14" s="4"/>
      <c r="JN14" s="4"/>
      <c r="JO14" s="4"/>
      <c r="JP14" s="4"/>
      <c r="JQ14" s="4"/>
      <c r="JR14" s="4"/>
      <c r="JS14" s="4"/>
      <c r="JT14" s="4"/>
      <c r="JU14" s="18" t="str">
        <f t="shared" si="58"/>
        <v/>
      </c>
      <c r="JV14" s="17"/>
    </row>
    <row r="15" spans="1:283" ht="22.5" customHeight="1">
      <c r="A15" s="5">
        <v>6</v>
      </c>
      <c r="B15" s="264" t="s">
        <v>435</v>
      </c>
      <c r="C15" s="6" t="s">
        <v>54</v>
      </c>
      <c r="D15" s="25">
        <v>0</v>
      </c>
      <c r="E15" s="16" t="str">
        <f t="shared" si="10"/>
        <v/>
      </c>
      <c r="H15" s="28" t="str">
        <f t="shared" si="11"/>
        <v/>
      </c>
      <c r="I15" s="222" t="str">
        <f t="shared" si="12"/>
        <v/>
      </c>
      <c r="K15" t="str">
        <f>IFERROR(IF(VLOOKUP(C15,'PHÍ RÚT TIỀN'!$C$5:$F$67,4,FALSE)=0,"",VLOOKUP(C15,'PHÍ RÚT TIỀN'!$C$5:$F$67,4,FALSE)),"")</f>
        <v/>
      </c>
      <c r="L15" s="23" t="str">
        <f t="shared" si="0"/>
        <v/>
      </c>
      <c r="V15" t="str">
        <f>IF(K15&lt;&gt;"", IFERROR(IF(VLOOKUP(C15,MACUAHANG!$A$5:$B$67,2,FALSE)=0,"",VLOOKUP(C15,MACUAHANG!$A$5:$B$67,2,FALSE)), ""), "")</f>
        <v/>
      </c>
      <c r="X15" t="str">
        <f t="shared" si="13"/>
        <v/>
      </c>
      <c r="AG15" s="16" t="str">
        <f t="shared" si="14"/>
        <v/>
      </c>
      <c r="AH15" s="14"/>
      <c r="AI15" s="14"/>
      <c r="AJ15" s="16" t="str">
        <f t="shared" si="15"/>
        <v/>
      </c>
      <c r="AM15" s="28" t="str">
        <f t="shared" si="16"/>
        <v/>
      </c>
      <c r="AN15" t="str">
        <f t="shared" si="17"/>
        <v/>
      </c>
      <c r="AP15" t="str">
        <f>IFERROR(IF(VLOOKUP(C15,GRAB!$C15:$D77,2,FALSE)=0,"",VLOOKUP(C15,GRAB!C:D,2,FALSE)),"")</f>
        <v/>
      </c>
      <c r="AQ15" s="74" t="str">
        <f t="shared" si="1"/>
        <v/>
      </c>
      <c r="BA15" t="str">
        <f>IF(AP15&lt;&gt;"", IFERROR(IF(VLOOKUP(C15,MACUAHANG!$A$5:$B$67,2,FALSE)=0,"",VLOOKUP(C15,MACUAHANG!$A$5:$B$67,2,FALSE)), ""), "")</f>
        <v/>
      </c>
      <c r="BC15" t="str">
        <f t="shared" si="18"/>
        <v/>
      </c>
      <c r="BL15" s="72" t="str">
        <f t="shared" si="19"/>
        <v/>
      </c>
      <c r="BM15" s="14"/>
      <c r="BN15" s="14"/>
      <c r="BO15" s="158" t="str">
        <f t="shared" si="20"/>
        <v/>
      </c>
      <c r="BP15" s="17"/>
      <c r="BQ15" s="17"/>
      <c r="BR15" s="164" t="str">
        <f t="shared" si="21"/>
        <v/>
      </c>
      <c r="BS15" s="14" t="str">
        <f t="shared" si="22"/>
        <v/>
      </c>
      <c r="BT15" s="17"/>
      <c r="BU15" s="17" t="str">
        <f>IFERROR(IF(VLOOKUP(C15,BE!C15:D77,2,FALSE)=0,"",VLOOKUP(C15,BE!C:D,2,FALSE)),"")</f>
        <v/>
      </c>
      <c r="BV15" s="154" t="str">
        <f t="shared" si="2"/>
        <v/>
      </c>
      <c r="BW15" s="4"/>
      <c r="BX15" s="4"/>
      <c r="BY15" s="4"/>
      <c r="BZ15" s="4"/>
      <c r="CA15" s="4"/>
      <c r="CB15" s="4"/>
      <c r="CC15" s="4"/>
      <c r="CD15" s="3"/>
      <c r="CE15" s="3"/>
      <c r="CF15" t="str">
        <f>IF(BU15&lt;&gt;"", IFERROR(IF(VLOOKUP(C15,MACUAHANG!$A$5:$B$67,2,FALSE)=0,"",VLOOKUP(C15,MACUAHANG!$A$5:$B$67,2,FALSE)), ""), "")</f>
        <v/>
      </c>
      <c r="CG15" s="4"/>
      <c r="CH15" t="str">
        <f t="shared" si="23"/>
        <v/>
      </c>
      <c r="CI15" s="4"/>
      <c r="CJ15" s="4"/>
      <c r="CK15" s="4"/>
      <c r="CL15" s="4"/>
      <c r="CM15" s="4"/>
      <c r="CN15" s="4"/>
      <c r="CO15" s="4"/>
      <c r="CP15" s="4"/>
      <c r="CQ15" s="158" t="str">
        <f t="shared" si="24"/>
        <v/>
      </c>
      <c r="CR15" s="17"/>
      <c r="CS15" s="22" t="str">
        <f t="shared" si="25"/>
        <v/>
      </c>
      <c r="CT15" s="158" t="str">
        <f t="shared" si="26"/>
        <v/>
      </c>
      <c r="CU15" s="17"/>
      <c r="CV15" s="17"/>
      <c r="CW15" s="164" t="str">
        <f t="shared" si="27"/>
        <v/>
      </c>
      <c r="CX15" s="165" t="str">
        <f t="shared" si="28"/>
        <v/>
      </c>
      <c r="CY15" s="17"/>
      <c r="CZ15" s="163" t="str">
        <f>IFERROR(IF(VLOOKUP(C15,'ZALO-PAY'!$C$5:$F$67,2,FALSE)=0,"",VLOOKUP(C15,'ZALO-PAY'!$C$5:$F$67,2,FALSE)),"")</f>
        <v/>
      </c>
      <c r="DA15" s="154" t="str">
        <f t="shared" si="3"/>
        <v/>
      </c>
      <c r="DB15" s="4"/>
      <c r="DC15" s="4"/>
      <c r="DD15" s="4"/>
      <c r="DE15" s="4"/>
      <c r="DF15" s="4"/>
      <c r="DG15" s="4"/>
      <c r="DH15" s="4"/>
      <c r="DI15" s="3"/>
      <c r="DJ15" s="3"/>
      <c r="DK15" t="str">
        <f>IF(CZ15&lt;&gt;"", IFERROR(IF(VLOOKUP(C15,MACUAHANG!$A$5:$B$67,2,FALSE)=0,"",VLOOKUP(C15,MACUAHANG!$A$5:$B$67,2,FALSE)), ""), "")</f>
        <v/>
      </c>
      <c r="DL15" s="4"/>
      <c r="DM15" s="4" t="str">
        <f t="shared" si="29"/>
        <v/>
      </c>
      <c r="DN15" s="4"/>
      <c r="DO15" s="4"/>
      <c r="DP15" s="4"/>
      <c r="DQ15" s="4"/>
      <c r="DR15" s="4"/>
      <c r="DS15" s="4"/>
      <c r="DT15" s="4"/>
      <c r="DU15" s="4"/>
      <c r="DV15" s="158" t="str">
        <f t="shared" si="30"/>
        <v/>
      </c>
      <c r="DW15" s="17"/>
      <c r="DX15" s="22" t="str">
        <f t="shared" si="31"/>
        <v/>
      </c>
      <c r="DY15" s="158" t="str">
        <f t="shared" si="32"/>
        <v/>
      </c>
      <c r="DZ15" s="17"/>
      <c r="EA15" s="17"/>
      <c r="EB15" s="164" t="str">
        <f t="shared" si="33"/>
        <v/>
      </c>
      <c r="EC15" s="14" t="str">
        <f t="shared" si="34"/>
        <v/>
      </c>
      <c r="ED15" s="17"/>
      <c r="EE15" s="163" t="str">
        <f>IFERROR(IF(VLOOKUP(C15,'VN-PAY'!$C$5:$D$67,2,FALSE)=0,"",VLOOKUP(C15,'VN-PAY'!$C$5:$D$67,2,FALSE)),"")</f>
        <v/>
      </c>
      <c r="EF15" s="154" t="str">
        <f t="shared" si="4"/>
        <v/>
      </c>
      <c r="EG15" s="4"/>
      <c r="EH15" s="4"/>
      <c r="EI15" s="4"/>
      <c r="EJ15" s="4"/>
      <c r="EK15" s="4"/>
      <c r="EL15" s="4"/>
      <c r="EM15" s="4"/>
      <c r="EN15" s="3"/>
      <c r="EO15" s="3"/>
      <c r="EP15" t="str">
        <f>IF(EE15&lt;&gt;"", IFERROR(IF(VLOOKUP(C15,MACUAHANG!$A$5:$B$67,2,FALSE)=0,"",VLOOKUP(C15,MACUAHANG!$A$5:$B$67,2,FALSE)), ""), "")</f>
        <v/>
      </c>
      <c r="EQ15" s="4"/>
      <c r="ER15" s="4" t="str">
        <f t="shared" si="35"/>
        <v/>
      </c>
      <c r="ES15" s="4"/>
      <c r="ET15" s="4"/>
      <c r="EU15" s="4"/>
      <c r="EV15" s="4"/>
      <c r="EW15" s="4"/>
      <c r="EX15" s="4"/>
      <c r="EY15" s="4"/>
      <c r="EZ15" s="4"/>
      <c r="FA15" s="158" t="str">
        <f t="shared" si="36"/>
        <v/>
      </c>
      <c r="FB15" s="17"/>
      <c r="FC15" s="22" t="str">
        <f t="shared" si="37"/>
        <v/>
      </c>
      <c r="FD15" s="158" t="str">
        <f t="shared" si="38"/>
        <v/>
      </c>
      <c r="FE15" s="17"/>
      <c r="FF15" s="17"/>
      <c r="FG15" s="17" t="str">
        <f t="shared" si="39"/>
        <v/>
      </c>
      <c r="FH15" s="14" t="str">
        <f t="shared" si="40"/>
        <v/>
      </c>
      <c r="FI15" s="17"/>
      <c r="FJ15" s="200" t="str">
        <f>IFERROR(IF(VLOOKUP(C15,VILL!$A$5:$E$68,4,FALSE)=0,"",VLOOKUP(C15,VILL!$A$5:$E$68,4,FALSE)),"")</f>
        <v/>
      </c>
      <c r="FK15" s="154" t="str">
        <f t="shared" si="5"/>
        <v/>
      </c>
      <c r="FL15" s="4"/>
      <c r="FM15" s="4"/>
      <c r="FN15" s="4"/>
      <c r="FO15" s="4"/>
      <c r="FP15" s="4"/>
      <c r="FQ15" s="4"/>
      <c r="FR15" s="4"/>
      <c r="FS15" s="3"/>
      <c r="FT15" s="3"/>
      <c r="FU15" t="str">
        <f>IF(FJ15&lt;&gt;"", IFERROR(IF(VLOOKUP(C15,MACUAHANG!$A$5:$B$67,2,FALSE)=0,"",VLOOKUP(C15,MACUAHANG!$A$5:$B$67,2,FALSE)), ""), "")</f>
        <v/>
      </c>
      <c r="FV15" s="4"/>
      <c r="FW15" s="4" t="str">
        <f t="shared" si="41"/>
        <v/>
      </c>
      <c r="FX15" s="4"/>
      <c r="FY15" s="4"/>
      <c r="FZ15" s="4"/>
      <c r="GA15" s="4"/>
      <c r="GB15" s="4"/>
      <c r="GC15" s="4"/>
      <c r="GD15" s="4"/>
      <c r="GE15" s="4"/>
      <c r="GF15" s="158" t="str">
        <f t="shared" si="42"/>
        <v/>
      </c>
      <c r="GG15" s="17"/>
      <c r="GH15" s="14"/>
      <c r="GI15" s="18" t="str">
        <f t="shared" si="43"/>
        <v/>
      </c>
      <c r="GJ15" s="17"/>
      <c r="GK15" s="17"/>
      <c r="GL15" s="17" t="str">
        <f t="shared" si="44"/>
        <v/>
      </c>
      <c r="GM15" s="14" t="str">
        <f t="shared" si="45"/>
        <v/>
      </c>
      <c r="GN15" s="17"/>
      <c r="GO15" s="17" t="str">
        <f>IFERROR(IF(VLOOKUP(C15,RYO!$A$5:$E$68,4,FALSE)=0,"",VLOOKUP(C15,RYO!$A$5:$E$68,4,FALSE)),"")</f>
        <v/>
      </c>
      <c r="GP15" s="154" t="str">
        <f t="shared" si="6"/>
        <v/>
      </c>
      <c r="GQ15" s="4"/>
      <c r="GR15" s="4"/>
      <c r="GS15" s="4"/>
      <c r="GT15" s="4"/>
      <c r="GU15" s="4"/>
      <c r="GV15" s="4"/>
      <c r="GW15" s="4"/>
      <c r="GX15" s="3"/>
      <c r="GY15" s="3"/>
      <c r="GZ15" t="str">
        <f>IF(GO15&lt;&gt;"", IFERROR(IF(VLOOKUP(C15,MACUAHANG!$A$5:$B$67,2,FALSE)=0,"",VLOOKUP(C15,MACUAHANG!$A$5:$B$67,2,FALSE)), ""), "")</f>
        <v/>
      </c>
      <c r="HA15" s="4"/>
      <c r="HB15" s="4" t="str">
        <f t="shared" si="46"/>
        <v/>
      </c>
      <c r="HC15" s="4"/>
      <c r="HD15" s="4"/>
      <c r="HE15" s="4"/>
      <c r="HF15" s="4"/>
      <c r="HG15" s="4"/>
      <c r="HH15" s="4"/>
      <c r="HI15" s="4"/>
      <c r="HJ15" s="4"/>
      <c r="HK15" s="18" t="str">
        <f t="shared" si="47"/>
        <v/>
      </c>
      <c r="HL15" s="17"/>
      <c r="HM15" s="14"/>
      <c r="HN15" s="158">
        <f t="shared" si="48"/>
        <v>45909</v>
      </c>
      <c r="HO15" s="17"/>
      <c r="HP15" s="17"/>
      <c r="HQ15" s="17">
        <f t="shared" si="49"/>
        <v>1121</v>
      </c>
      <c r="HR15" s="14" t="str">
        <f t="shared" si="50"/>
        <v>113103</v>
      </c>
      <c r="HS15" s="17"/>
      <c r="HT15" s="163">
        <f>IFERROR(IF(VLOOKUP(C15,'MOMO '!C:E,3,FALSE)=0,"",VLOOKUP(C15,'MOMO '!C:E,3,FALSE)),"")</f>
        <v>14806</v>
      </c>
      <c r="HU15" s="154" t="str">
        <f t="shared" si="7"/>
        <v>Chi phí chiết khấu trả cho kênh đối tác MoMo 09/09/2025 chi nhánh  CÀ PHÊ MUỐI CHÚ LONG - HUỲNH TẤN PHÁT</v>
      </c>
      <c r="HV15" s="4"/>
      <c r="HW15" s="4"/>
      <c r="HX15" s="4"/>
      <c r="HY15" s="4"/>
      <c r="HZ15" s="4"/>
      <c r="IA15" s="4"/>
      <c r="IB15" s="4"/>
      <c r="IC15" s="3"/>
      <c r="ID15" s="3"/>
      <c r="IE15" t="str">
        <f>IF(HT15&lt;&gt;"", IFERROR(IF(VLOOKUP(C15,MACUAHANG!$A$5:$B$67,2,FALSE)=0,"",VLOOKUP(C15,MACUAHANG!$A$5:$B$67,2,FALSE)), ""), "")</f>
        <v>CH.1568HTP</v>
      </c>
      <c r="IF15" s="4"/>
      <c r="IG15" s="4" t="str">
        <f t="shared" si="51"/>
        <v>VH.PHH</v>
      </c>
      <c r="IH15" s="4"/>
      <c r="II15" s="4"/>
      <c r="IJ15" s="4"/>
      <c r="IK15" s="4"/>
      <c r="IL15" s="4"/>
      <c r="IM15" s="4"/>
      <c r="IN15" s="4"/>
      <c r="IO15" s="4"/>
      <c r="IP15" s="18">
        <f t="shared" si="52"/>
        <v>45909</v>
      </c>
      <c r="IQ15" s="17"/>
      <c r="IR15" s="22" t="str">
        <f t="shared" si="53"/>
        <v>Momo</v>
      </c>
      <c r="IS15" s="18" t="str">
        <f t="shared" si="54"/>
        <v/>
      </c>
      <c r="IT15" s="17"/>
      <c r="IU15" s="17"/>
      <c r="IV15" s="17" t="str">
        <f t="shared" si="55"/>
        <v/>
      </c>
      <c r="IW15" s="14" t="str">
        <f t="shared" si="56"/>
        <v/>
      </c>
      <c r="IX15" s="17"/>
      <c r="IY15" s="17" t="str">
        <f>IFERROR(IF(VLOOKUP(C15,XANH_PIVOT!$C$5:$D$67,2,FALSE)=0,"",VLOOKUP(C15,XANH_PIVOT!$C$5:$D$67,2,FALSE)),"")</f>
        <v/>
      </c>
      <c r="IZ15" s="154" t="str">
        <f t="shared" si="8"/>
        <v/>
      </c>
      <c r="JA15" s="4"/>
      <c r="JB15" s="4"/>
      <c r="JC15" s="4"/>
      <c r="JD15" s="4"/>
      <c r="JE15" s="4"/>
      <c r="JF15" s="4"/>
      <c r="JG15" s="4"/>
      <c r="JH15" s="3"/>
      <c r="JI15" s="3"/>
      <c r="JJ15" t="str">
        <f>IF(IY15&lt;&gt;"", IFERROR(IF(VLOOKUP(C15,MACUAHANG!$A$5:$B$67,2,FALSE)=0,"",VLOOKUP(C15,MACUAHANG!$A$5:$B$67,2,FALSE)), ""), "")</f>
        <v/>
      </c>
      <c r="JK15" s="4"/>
      <c r="JL15" s="4" t="str">
        <f t="shared" si="57"/>
        <v/>
      </c>
      <c r="JM15" s="4"/>
      <c r="JN15" s="4"/>
      <c r="JO15" s="4"/>
      <c r="JP15" s="4"/>
      <c r="JQ15" s="4"/>
      <c r="JR15" s="4"/>
      <c r="JS15" s="4"/>
      <c r="JT15" s="4"/>
      <c r="JU15" s="18" t="str">
        <f t="shared" si="58"/>
        <v/>
      </c>
      <c r="JV15" s="17"/>
    </row>
    <row r="16" spans="1:283" ht="22.5" customHeight="1">
      <c r="A16" s="5">
        <f t="shared" si="9"/>
        <v>7</v>
      </c>
      <c r="B16" s="264" t="s">
        <v>55</v>
      </c>
      <c r="C16" s="7" t="s">
        <v>56</v>
      </c>
      <c r="D16" s="25">
        <v>0</v>
      </c>
      <c r="E16" s="16" t="str">
        <f t="shared" si="10"/>
        <v/>
      </c>
      <c r="H16" s="28" t="str">
        <f t="shared" si="11"/>
        <v/>
      </c>
      <c r="I16" s="222" t="str">
        <f t="shared" si="12"/>
        <v/>
      </c>
      <c r="K16" t="str">
        <f>IFERROR(IF(VLOOKUP(C16,'PHÍ RÚT TIỀN'!$C$5:$F$67,4,FALSE)=0,"",VLOOKUP(C16,'PHÍ RÚT TIỀN'!$C$5:$F$67,4,FALSE)),"")</f>
        <v/>
      </c>
      <c r="L16" s="23" t="str">
        <f t="shared" si="0"/>
        <v/>
      </c>
      <c r="V16" t="str">
        <f>IF(K16&lt;&gt;"", IFERROR(IF(VLOOKUP(C16,MACUAHANG!$A$5:$B$67,2,FALSE)=0,"",VLOOKUP(C16,MACUAHANG!$A$5:$B$67,2,FALSE)), ""), "")</f>
        <v/>
      </c>
      <c r="X16" t="str">
        <f t="shared" si="13"/>
        <v/>
      </c>
      <c r="AG16" s="16" t="str">
        <f t="shared" si="14"/>
        <v/>
      </c>
      <c r="AH16" s="14"/>
      <c r="AI16" s="14"/>
      <c r="AJ16" s="16" t="str">
        <f t="shared" si="15"/>
        <v/>
      </c>
      <c r="AM16" s="28" t="str">
        <f t="shared" si="16"/>
        <v/>
      </c>
      <c r="AN16" t="str">
        <f t="shared" si="17"/>
        <v/>
      </c>
      <c r="AP16" t="str">
        <f>IFERROR(IF(VLOOKUP(C16,GRAB!$C16:$D78,2,FALSE)=0,"",VLOOKUP(C16,GRAB!C:D,2,FALSE)),"")</f>
        <v/>
      </c>
      <c r="AQ16" s="74" t="str">
        <f t="shared" si="1"/>
        <v/>
      </c>
      <c r="BA16" t="str">
        <f>IF(AP16&lt;&gt;"", IFERROR(IF(VLOOKUP(C16,MACUAHANG!$A$5:$B$67,2,FALSE)=0,"",VLOOKUP(C16,MACUAHANG!$A$5:$B$67,2,FALSE)), ""), "")</f>
        <v/>
      </c>
      <c r="BC16" t="str">
        <f t="shared" si="18"/>
        <v/>
      </c>
      <c r="BL16" s="72" t="str">
        <f t="shared" si="19"/>
        <v/>
      </c>
      <c r="BM16" s="14"/>
      <c r="BN16" s="14"/>
      <c r="BO16" s="158" t="str">
        <f t="shared" si="20"/>
        <v/>
      </c>
      <c r="BP16" s="17"/>
      <c r="BQ16" s="17"/>
      <c r="BR16" s="164" t="str">
        <f t="shared" si="21"/>
        <v/>
      </c>
      <c r="BS16" s="14" t="str">
        <f t="shared" si="22"/>
        <v/>
      </c>
      <c r="BT16" s="17"/>
      <c r="BU16" s="17" t="str">
        <f>IFERROR(IF(VLOOKUP(C16,BE!C16:D78,2,FALSE)=0,"",VLOOKUP(C16,BE!C:D,2,FALSE)),"")</f>
        <v/>
      </c>
      <c r="BV16" s="154" t="str">
        <f t="shared" si="2"/>
        <v/>
      </c>
      <c r="BW16" s="4"/>
      <c r="BX16" s="4"/>
      <c r="BY16" s="4"/>
      <c r="BZ16" s="4"/>
      <c r="CA16" s="4"/>
      <c r="CB16" s="4"/>
      <c r="CC16" s="4"/>
      <c r="CD16" s="3"/>
      <c r="CE16" s="3"/>
      <c r="CF16" t="str">
        <f>IF(BU16&lt;&gt;"", IFERROR(IF(VLOOKUP(C16,MACUAHANG!$A$5:$B$67,2,FALSE)=0,"",VLOOKUP(C16,MACUAHANG!$A$5:$B$67,2,FALSE)), ""), "")</f>
        <v/>
      </c>
      <c r="CG16" s="4"/>
      <c r="CH16" t="str">
        <f t="shared" si="23"/>
        <v/>
      </c>
      <c r="CI16" s="4"/>
      <c r="CJ16" s="4"/>
      <c r="CK16" s="4"/>
      <c r="CL16" s="4"/>
      <c r="CM16" s="4"/>
      <c r="CN16" s="4"/>
      <c r="CO16" s="4"/>
      <c r="CP16" s="4"/>
      <c r="CQ16" s="158" t="str">
        <f t="shared" si="24"/>
        <v/>
      </c>
      <c r="CR16" s="17"/>
      <c r="CS16" s="22" t="str">
        <f t="shared" si="25"/>
        <v/>
      </c>
      <c r="CT16" s="158" t="str">
        <f t="shared" si="26"/>
        <v/>
      </c>
      <c r="CU16" s="17"/>
      <c r="CV16" s="17"/>
      <c r="CW16" s="164" t="str">
        <f t="shared" si="27"/>
        <v/>
      </c>
      <c r="CX16" s="165" t="str">
        <f t="shared" si="28"/>
        <v/>
      </c>
      <c r="CY16" s="17"/>
      <c r="CZ16" s="163" t="str">
        <f>IFERROR(IF(VLOOKUP(C16,'ZALO-PAY'!$C$5:$F$67,2,FALSE)=0,"",VLOOKUP(C16,'ZALO-PAY'!$C$5:$F$67,2,FALSE)),"")</f>
        <v/>
      </c>
      <c r="DA16" s="154" t="str">
        <f t="shared" si="3"/>
        <v/>
      </c>
      <c r="DB16" s="4"/>
      <c r="DC16" s="4"/>
      <c r="DD16" s="4"/>
      <c r="DE16" s="4"/>
      <c r="DF16" s="4"/>
      <c r="DG16" s="4"/>
      <c r="DH16" s="4"/>
      <c r="DI16" s="3"/>
      <c r="DJ16" s="3"/>
      <c r="DK16" t="str">
        <f>IF(CZ16&lt;&gt;"", IFERROR(IF(VLOOKUP(C16,MACUAHANG!$A$5:$B$67,2,FALSE)=0,"",VLOOKUP(C16,MACUAHANG!$A$5:$B$67,2,FALSE)), ""), "")</f>
        <v/>
      </c>
      <c r="DL16" s="4"/>
      <c r="DM16" s="4" t="str">
        <f t="shared" si="29"/>
        <v/>
      </c>
      <c r="DN16" s="4"/>
      <c r="DO16" s="4"/>
      <c r="DP16" s="4"/>
      <c r="DQ16" s="4"/>
      <c r="DR16" s="4"/>
      <c r="DS16" s="4"/>
      <c r="DT16" s="4"/>
      <c r="DU16" s="4"/>
      <c r="DV16" s="158" t="str">
        <f t="shared" si="30"/>
        <v/>
      </c>
      <c r="DW16" s="17"/>
      <c r="DX16" s="22" t="str">
        <f t="shared" si="31"/>
        <v/>
      </c>
      <c r="DY16" s="158" t="str">
        <f t="shared" si="32"/>
        <v/>
      </c>
      <c r="DZ16" s="17"/>
      <c r="EA16" s="17"/>
      <c r="EB16" s="164" t="str">
        <f t="shared" si="33"/>
        <v/>
      </c>
      <c r="EC16" s="14" t="str">
        <f t="shared" si="34"/>
        <v/>
      </c>
      <c r="ED16" s="17"/>
      <c r="EE16" s="163" t="str">
        <f>IFERROR(IF(VLOOKUP(C16,'VN-PAY'!$C$5:$D$67,2,FALSE)=0,"",VLOOKUP(C16,'VN-PAY'!$C$5:$D$67,2,FALSE)),"")</f>
        <v/>
      </c>
      <c r="EF16" s="154" t="str">
        <f t="shared" si="4"/>
        <v/>
      </c>
      <c r="EG16" s="4"/>
      <c r="EH16" s="4"/>
      <c r="EI16" s="4"/>
      <c r="EJ16" s="4"/>
      <c r="EK16" s="4"/>
      <c r="EL16" s="4"/>
      <c r="EM16" s="4"/>
      <c r="EN16" s="3"/>
      <c r="EO16" s="3"/>
      <c r="EP16" t="str">
        <f>IF(EE16&lt;&gt;"", IFERROR(IF(VLOOKUP(C16,MACUAHANG!$A$5:$B$67,2,FALSE)=0,"",VLOOKUP(C16,MACUAHANG!$A$5:$B$67,2,FALSE)), ""), "")</f>
        <v/>
      </c>
      <c r="EQ16" s="4"/>
      <c r="ER16" s="4" t="str">
        <f t="shared" si="35"/>
        <v/>
      </c>
      <c r="ES16" s="4"/>
      <c r="ET16" s="4"/>
      <c r="EU16" s="4"/>
      <c r="EV16" s="4"/>
      <c r="EW16" s="4"/>
      <c r="EX16" s="4"/>
      <c r="EY16" s="4"/>
      <c r="EZ16" s="4"/>
      <c r="FA16" s="158" t="str">
        <f t="shared" si="36"/>
        <v/>
      </c>
      <c r="FB16" s="17"/>
      <c r="FC16" s="22" t="str">
        <f t="shared" si="37"/>
        <v/>
      </c>
      <c r="FD16" s="158" t="str">
        <f t="shared" si="38"/>
        <v/>
      </c>
      <c r="FE16" s="17"/>
      <c r="FF16" s="17"/>
      <c r="FG16" s="17" t="str">
        <f t="shared" si="39"/>
        <v/>
      </c>
      <c r="FH16" s="14" t="str">
        <f t="shared" si="40"/>
        <v/>
      </c>
      <c r="FI16" s="17"/>
      <c r="FJ16" s="200" t="str">
        <f>IFERROR(IF(VLOOKUP(C16,VILL!$A$5:$E$68,4,FALSE)=0,"",VLOOKUP(C16,VILL!$A$5:$E$68,4,FALSE)),"")</f>
        <v/>
      </c>
      <c r="FK16" s="154" t="str">
        <f t="shared" si="5"/>
        <v/>
      </c>
      <c r="FL16" s="4"/>
      <c r="FM16" s="4"/>
      <c r="FN16" s="4"/>
      <c r="FO16" s="4"/>
      <c r="FP16" s="4"/>
      <c r="FQ16" s="4"/>
      <c r="FR16" s="4"/>
      <c r="FS16" s="3"/>
      <c r="FT16" s="3"/>
      <c r="FU16" t="str">
        <f>IF(FJ16&lt;&gt;"", IFERROR(IF(VLOOKUP(C16,MACUAHANG!$A$5:$B$67,2,FALSE)=0,"",VLOOKUP(C16,MACUAHANG!$A$5:$B$67,2,FALSE)), ""), "")</f>
        <v/>
      </c>
      <c r="FV16" s="4"/>
      <c r="FW16" s="4" t="str">
        <f t="shared" si="41"/>
        <v/>
      </c>
      <c r="FX16" s="4"/>
      <c r="FY16" s="4"/>
      <c r="FZ16" s="4"/>
      <c r="GA16" s="4"/>
      <c r="GB16" s="4"/>
      <c r="GC16" s="4"/>
      <c r="GD16" s="4"/>
      <c r="GE16" s="4"/>
      <c r="GF16" s="158" t="str">
        <f t="shared" si="42"/>
        <v/>
      </c>
      <c r="GG16" s="17"/>
      <c r="GH16" s="14"/>
      <c r="GI16" s="18" t="str">
        <f t="shared" si="43"/>
        <v/>
      </c>
      <c r="GJ16" s="17"/>
      <c r="GK16" s="17"/>
      <c r="GL16" s="17" t="str">
        <f t="shared" si="44"/>
        <v/>
      </c>
      <c r="GM16" s="14" t="str">
        <f t="shared" si="45"/>
        <v/>
      </c>
      <c r="GN16" s="17"/>
      <c r="GO16" s="17" t="str">
        <f>IFERROR(IF(VLOOKUP(C16,RYO!$A$5:$E$68,4,FALSE)=0,"",VLOOKUP(C16,RYO!$A$5:$E$68,4,FALSE)),"")</f>
        <v/>
      </c>
      <c r="GP16" s="154" t="str">
        <f t="shared" si="6"/>
        <v/>
      </c>
      <c r="GQ16" s="4"/>
      <c r="GR16" s="4"/>
      <c r="GS16" s="4"/>
      <c r="GT16" s="4"/>
      <c r="GU16" s="4"/>
      <c r="GV16" s="4"/>
      <c r="GW16" s="4"/>
      <c r="GX16" s="3"/>
      <c r="GY16" s="3"/>
      <c r="GZ16" t="str">
        <f>IF(GO16&lt;&gt;"", IFERROR(IF(VLOOKUP(C16,MACUAHANG!$A$5:$B$67,2,FALSE)=0,"",VLOOKUP(C16,MACUAHANG!$A$5:$B$67,2,FALSE)), ""), "")</f>
        <v/>
      </c>
      <c r="HA16" s="4"/>
      <c r="HB16" s="4" t="str">
        <f t="shared" si="46"/>
        <v/>
      </c>
      <c r="HC16" s="4"/>
      <c r="HD16" s="4"/>
      <c r="HE16" s="4"/>
      <c r="HF16" s="4"/>
      <c r="HG16" s="4"/>
      <c r="HH16" s="4"/>
      <c r="HI16" s="4"/>
      <c r="HJ16" s="4"/>
      <c r="HK16" s="18" t="str">
        <f t="shared" si="47"/>
        <v/>
      </c>
      <c r="HL16" s="17"/>
      <c r="HM16" s="14"/>
      <c r="HN16" s="158">
        <f t="shared" si="48"/>
        <v>45909</v>
      </c>
      <c r="HO16" s="17"/>
      <c r="HP16" s="17"/>
      <c r="HQ16" s="17">
        <f t="shared" si="49"/>
        <v>1121</v>
      </c>
      <c r="HR16" s="14" t="str">
        <f t="shared" si="50"/>
        <v>113103</v>
      </c>
      <c r="HS16" s="17"/>
      <c r="HT16" s="163">
        <f>IFERROR(IF(VLOOKUP(C16,'MOMO '!C:E,3,FALSE)=0,"",VLOOKUP(C16,'MOMO '!C:E,3,FALSE)),"")</f>
        <v>9548</v>
      </c>
      <c r="HU16" s="154" t="str">
        <f t="shared" si="7"/>
        <v>Chi phí chiết khấu trả cho kênh đối tác MoMo 09/09/2025 chi nhánh CÀ PHÊ MUỐI CHÚ LONG - 187 LẠC LONG QUÂN</v>
      </c>
      <c r="HV16" s="4"/>
      <c r="HW16" s="4"/>
      <c r="HX16" s="4"/>
      <c r="HY16" s="4"/>
      <c r="HZ16" s="4"/>
      <c r="IA16" s="4"/>
      <c r="IB16" s="4"/>
      <c r="IC16" s="3"/>
      <c r="ID16" s="3"/>
      <c r="IE16" t="str">
        <f>IF(HT16&lt;&gt;"", IFERROR(IF(VLOOKUP(C16,MACUAHANG!$A$5:$B$67,2,FALSE)=0,"",VLOOKUP(C16,MACUAHANG!$A$5:$B$67,2,FALSE)), ""), "")</f>
        <v>CH.187LLQ</v>
      </c>
      <c r="IF16" s="4"/>
      <c r="IG16" s="4" t="str">
        <f t="shared" si="51"/>
        <v>VH.PHH</v>
      </c>
      <c r="IH16" s="4"/>
      <c r="II16" s="4"/>
      <c r="IJ16" s="4"/>
      <c r="IK16" s="4"/>
      <c r="IL16" s="4"/>
      <c r="IM16" s="4"/>
      <c r="IN16" s="4"/>
      <c r="IO16" s="4"/>
      <c r="IP16" s="18">
        <f t="shared" si="52"/>
        <v>45909</v>
      </c>
      <c r="IQ16" s="17"/>
      <c r="IR16" s="22" t="str">
        <f t="shared" si="53"/>
        <v>Momo</v>
      </c>
      <c r="IS16" s="18" t="str">
        <f t="shared" si="54"/>
        <v/>
      </c>
      <c r="IT16" s="17"/>
      <c r="IU16" s="17"/>
      <c r="IV16" s="17" t="str">
        <f t="shared" si="55"/>
        <v/>
      </c>
      <c r="IW16" s="14" t="str">
        <f t="shared" si="56"/>
        <v/>
      </c>
      <c r="IX16" s="17"/>
      <c r="IY16" s="17" t="str">
        <f>IFERROR(IF(VLOOKUP(C16,XANH_PIVOT!$C$5:$D$67,2,FALSE)=0,"",VLOOKUP(C16,XANH_PIVOT!$C$5:$D$67,2,FALSE)),"")</f>
        <v/>
      </c>
      <c r="IZ16" s="154" t="str">
        <f t="shared" si="8"/>
        <v/>
      </c>
      <c r="JA16" s="4"/>
      <c r="JB16" s="4"/>
      <c r="JC16" s="4"/>
      <c r="JD16" s="4"/>
      <c r="JE16" s="4"/>
      <c r="JF16" s="4"/>
      <c r="JG16" s="4"/>
      <c r="JH16" s="3"/>
      <c r="JI16" s="3"/>
      <c r="JJ16" t="str">
        <f>IF(IY16&lt;&gt;"", IFERROR(IF(VLOOKUP(C16,MACUAHANG!$A$5:$B$67,2,FALSE)=0,"",VLOOKUP(C16,MACUAHANG!$A$5:$B$67,2,FALSE)), ""), "")</f>
        <v/>
      </c>
      <c r="JK16" s="4"/>
      <c r="JL16" s="4" t="str">
        <f t="shared" si="57"/>
        <v/>
      </c>
      <c r="JM16" s="4"/>
      <c r="JN16" s="4"/>
      <c r="JO16" s="4"/>
      <c r="JP16" s="4"/>
      <c r="JQ16" s="4"/>
      <c r="JR16" s="4"/>
      <c r="JS16" s="4"/>
      <c r="JT16" s="4"/>
      <c r="JU16" s="18" t="str">
        <f t="shared" si="58"/>
        <v/>
      </c>
      <c r="JV16" s="17"/>
    </row>
    <row r="17" spans="1:282" ht="22.5" customHeight="1">
      <c r="A17" s="5">
        <v>7</v>
      </c>
      <c r="B17" s="264" t="s">
        <v>57</v>
      </c>
      <c r="C17" s="7" t="s">
        <v>58</v>
      </c>
      <c r="D17" s="24">
        <v>0</v>
      </c>
      <c r="E17" s="16" t="str">
        <f t="shared" si="10"/>
        <v/>
      </c>
      <c r="H17" s="28" t="str">
        <f t="shared" si="11"/>
        <v/>
      </c>
      <c r="I17" s="222" t="str">
        <f t="shared" si="12"/>
        <v/>
      </c>
      <c r="K17" t="str">
        <f>IFERROR(IF(VLOOKUP(C17,'PHÍ RÚT TIỀN'!$C$5:$F$67,4,FALSE)=0,"",VLOOKUP(C17,'PHÍ RÚT TIỀN'!$C$5:$F$67,4,FALSE)),"")</f>
        <v/>
      </c>
      <c r="L17" s="23" t="str">
        <f t="shared" si="0"/>
        <v/>
      </c>
      <c r="V17" t="str">
        <f>IF(K17&lt;&gt;"", IFERROR(IF(VLOOKUP(C17,MACUAHANG!$A$5:$B$67,2,FALSE)=0,"",VLOOKUP(C17,MACUAHANG!$A$5:$B$67,2,FALSE)), ""), "")</f>
        <v/>
      </c>
      <c r="X17" t="str">
        <f t="shared" si="13"/>
        <v/>
      </c>
      <c r="AG17" s="16" t="str">
        <f t="shared" si="14"/>
        <v/>
      </c>
      <c r="AH17" s="14"/>
      <c r="AI17" s="14"/>
      <c r="AJ17" s="16" t="str">
        <f t="shared" si="15"/>
        <v/>
      </c>
      <c r="AM17" s="28" t="str">
        <f t="shared" si="16"/>
        <v/>
      </c>
      <c r="AN17" t="str">
        <f t="shared" si="17"/>
        <v/>
      </c>
      <c r="AP17" t="str">
        <f>IFERROR(IF(VLOOKUP(C17,GRAB!$C17:$D79,2,FALSE)=0,"",VLOOKUP(C17,GRAB!C:D,2,FALSE)),"")</f>
        <v/>
      </c>
      <c r="AQ17" s="74" t="str">
        <f t="shared" si="1"/>
        <v/>
      </c>
      <c r="BA17" t="str">
        <f>IF(AP17&lt;&gt;"", IFERROR(IF(VLOOKUP(C17,MACUAHANG!$A$5:$B$67,2,FALSE)=0,"",VLOOKUP(C17,MACUAHANG!$A$5:$B$67,2,FALSE)), ""), "")</f>
        <v/>
      </c>
      <c r="BC17" t="str">
        <f t="shared" si="18"/>
        <v/>
      </c>
      <c r="BL17" s="72" t="str">
        <f t="shared" si="19"/>
        <v/>
      </c>
      <c r="BM17" s="14"/>
      <c r="BN17" s="14"/>
      <c r="BO17" s="158" t="str">
        <f t="shared" si="20"/>
        <v/>
      </c>
      <c r="BP17" s="17"/>
      <c r="BQ17" s="17"/>
      <c r="BR17" s="164" t="str">
        <f t="shared" si="21"/>
        <v/>
      </c>
      <c r="BS17" s="14" t="str">
        <f t="shared" si="22"/>
        <v/>
      </c>
      <c r="BT17" s="17"/>
      <c r="BU17" s="17" t="str">
        <f>IFERROR(IF(VLOOKUP(C17,BE!C17:D79,2,FALSE)=0,"",VLOOKUP(C17,BE!C:D,2,FALSE)),"")</f>
        <v/>
      </c>
      <c r="BV17" s="154" t="str">
        <f t="shared" si="2"/>
        <v/>
      </c>
      <c r="BW17" s="4"/>
      <c r="BX17" s="4"/>
      <c r="BY17" s="4"/>
      <c r="BZ17" s="4"/>
      <c r="CA17" s="4"/>
      <c r="CB17" s="4"/>
      <c r="CC17" s="4"/>
      <c r="CD17" s="3"/>
      <c r="CE17" s="3"/>
      <c r="CF17" t="str">
        <f>IF(BU17&lt;&gt;"", IFERROR(IF(VLOOKUP(C17,MACUAHANG!$A$5:$B$67,2,FALSE)=0,"",VLOOKUP(C17,MACUAHANG!$A$5:$B$67,2,FALSE)), ""), "")</f>
        <v/>
      </c>
      <c r="CG17" s="4"/>
      <c r="CH17" t="str">
        <f t="shared" si="23"/>
        <v/>
      </c>
      <c r="CI17" s="4"/>
      <c r="CJ17" s="4"/>
      <c r="CK17" s="4"/>
      <c r="CL17" s="4"/>
      <c r="CM17" s="4"/>
      <c r="CN17" s="4"/>
      <c r="CO17" s="4"/>
      <c r="CP17" s="4"/>
      <c r="CQ17" s="158" t="str">
        <f t="shared" si="24"/>
        <v/>
      </c>
      <c r="CR17" s="17"/>
      <c r="CS17" s="22" t="str">
        <f t="shared" si="25"/>
        <v/>
      </c>
      <c r="CT17" s="158" t="str">
        <f t="shared" si="26"/>
        <v/>
      </c>
      <c r="CU17" s="17"/>
      <c r="CV17" s="17"/>
      <c r="CW17" s="164" t="str">
        <f t="shared" si="27"/>
        <v/>
      </c>
      <c r="CX17" s="165" t="str">
        <f t="shared" si="28"/>
        <v/>
      </c>
      <c r="CY17" s="17"/>
      <c r="CZ17" s="163" t="str">
        <f>IFERROR(IF(VLOOKUP(C17,'ZALO-PAY'!$C$5:$F$67,2,FALSE)=0,"",VLOOKUP(C17,'ZALO-PAY'!$C$5:$F$67,2,FALSE)),"")</f>
        <v/>
      </c>
      <c r="DA17" s="154" t="str">
        <f t="shared" si="3"/>
        <v/>
      </c>
      <c r="DB17" s="4"/>
      <c r="DC17" s="4"/>
      <c r="DD17" s="4"/>
      <c r="DE17" s="4"/>
      <c r="DF17" s="4"/>
      <c r="DG17" s="4"/>
      <c r="DH17" s="4"/>
      <c r="DI17" s="3"/>
      <c r="DJ17" s="3"/>
      <c r="DK17" t="str">
        <f>IF(CZ17&lt;&gt;"", IFERROR(IF(VLOOKUP(C17,MACUAHANG!$A$5:$B$67,2,FALSE)=0,"",VLOOKUP(C17,MACUAHANG!$A$5:$B$67,2,FALSE)), ""), "")</f>
        <v/>
      </c>
      <c r="DL17" s="4"/>
      <c r="DM17" s="4" t="str">
        <f t="shared" si="29"/>
        <v/>
      </c>
      <c r="DN17" s="4"/>
      <c r="DO17" s="4"/>
      <c r="DP17" s="4"/>
      <c r="DQ17" s="4"/>
      <c r="DR17" s="4"/>
      <c r="DS17" s="4"/>
      <c r="DT17" s="4"/>
      <c r="DU17" s="4"/>
      <c r="DV17" s="158" t="str">
        <f t="shared" si="30"/>
        <v/>
      </c>
      <c r="DW17" s="17"/>
      <c r="DX17" s="22" t="str">
        <f t="shared" si="31"/>
        <v/>
      </c>
      <c r="DY17" s="158" t="str">
        <f t="shared" si="32"/>
        <v/>
      </c>
      <c r="DZ17" s="17"/>
      <c r="EA17" s="17"/>
      <c r="EB17" s="164" t="str">
        <f t="shared" si="33"/>
        <v/>
      </c>
      <c r="EC17" s="14" t="str">
        <f t="shared" si="34"/>
        <v/>
      </c>
      <c r="ED17" s="17"/>
      <c r="EE17" s="163" t="str">
        <f>IFERROR(IF(VLOOKUP(C17,'VN-PAY'!$C$5:$D$67,2,FALSE)=0,"",VLOOKUP(C17,'VN-PAY'!$C$5:$D$67,2,FALSE)),"")</f>
        <v/>
      </c>
      <c r="EF17" s="154" t="str">
        <f t="shared" si="4"/>
        <v/>
      </c>
      <c r="EG17" s="4"/>
      <c r="EH17" s="4"/>
      <c r="EI17" s="4"/>
      <c r="EJ17" s="4"/>
      <c r="EK17" s="4"/>
      <c r="EL17" s="4"/>
      <c r="EM17" s="4"/>
      <c r="EN17" s="3"/>
      <c r="EO17" s="3"/>
      <c r="EP17" t="str">
        <f>IF(EE17&lt;&gt;"", IFERROR(IF(VLOOKUP(C17,MACUAHANG!$A$5:$B$67,2,FALSE)=0,"",VLOOKUP(C17,MACUAHANG!$A$5:$B$67,2,FALSE)), ""), "")</f>
        <v/>
      </c>
      <c r="EQ17" s="4"/>
      <c r="ER17" s="4" t="str">
        <f t="shared" si="35"/>
        <v/>
      </c>
      <c r="ES17" s="4"/>
      <c r="ET17" s="4"/>
      <c r="EU17" s="4"/>
      <c r="EV17" s="4"/>
      <c r="EW17" s="4"/>
      <c r="EX17" s="4"/>
      <c r="EY17" s="4"/>
      <c r="EZ17" s="4"/>
      <c r="FA17" s="158" t="str">
        <f t="shared" si="36"/>
        <v/>
      </c>
      <c r="FB17" s="17"/>
      <c r="FC17" s="22" t="str">
        <f t="shared" si="37"/>
        <v/>
      </c>
      <c r="FD17" s="158" t="str">
        <f t="shared" si="38"/>
        <v/>
      </c>
      <c r="FE17" s="17"/>
      <c r="FF17" s="17"/>
      <c r="FG17" s="17" t="str">
        <f t="shared" si="39"/>
        <v/>
      </c>
      <c r="FH17" s="14" t="str">
        <f t="shared" si="40"/>
        <v/>
      </c>
      <c r="FI17" s="17"/>
      <c r="FJ17" s="200" t="str">
        <f>IFERROR(IF(VLOOKUP(C17,VILL!$A$5:$E$68,4,FALSE)=0,"",VLOOKUP(C17,VILL!$A$5:$E$68,4,FALSE)),"")</f>
        <v/>
      </c>
      <c r="FK17" s="154" t="str">
        <f t="shared" si="5"/>
        <v/>
      </c>
      <c r="FL17" s="4"/>
      <c r="FM17" s="4"/>
      <c r="FN17" s="4"/>
      <c r="FO17" s="4"/>
      <c r="FP17" s="4"/>
      <c r="FQ17" s="4"/>
      <c r="FR17" s="4"/>
      <c r="FS17" s="3"/>
      <c r="FT17" s="3"/>
      <c r="FU17" t="str">
        <f>IF(FJ17&lt;&gt;"", IFERROR(IF(VLOOKUP(C17,MACUAHANG!$A$5:$B$67,2,FALSE)=0,"",VLOOKUP(C17,MACUAHANG!$A$5:$B$67,2,FALSE)), ""), "")</f>
        <v/>
      </c>
      <c r="FV17" s="4"/>
      <c r="FW17" s="4" t="str">
        <f t="shared" si="41"/>
        <v/>
      </c>
      <c r="FX17" s="4"/>
      <c r="FY17" s="4"/>
      <c r="FZ17" s="4"/>
      <c r="GA17" s="4"/>
      <c r="GB17" s="4"/>
      <c r="GC17" s="4"/>
      <c r="GD17" s="4"/>
      <c r="GE17" s="4"/>
      <c r="GF17" s="158" t="str">
        <f t="shared" si="42"/>
        <v/>
      </c>
      <c r="GG17" s="17"/>
      <c r="GH17" s="14"/>
      <c r="GI17" s="18" t="str">
        <f t="shared" si="43"/>
        <v/>
      </c>
      <c r="GJ17" s="17"/>
      <c r="GK17" s="17"/>
      <c r="GL17" s="17" t="str">
        <f t="shared" si="44"/>
        <v/>
      </c>
      <c r="GM17" s="14" t="str">
        <f t="shared" si="45"/>
        <v/>
      </c>
      <c r="GN17" s="17"/>
      <c r="GO17" s="17" t="str">
        <f>IFERROR(IF(VLOOKUP(C17,RYO!$A$5:$E$68,4,FALSE)=0,"",VLOOKUP(C17,RYO!$A$5:$E$68,4,FALSE)),"")</f>
        <v/>
      </c>
      <c r="GP17" s="154" t="str">
        <f t="shared" si="6"/>
        <v/>
      </c>
      <c r="GQ17" s="4"/>
      <c r="GR17" s="4"/>
      <c r="GS17" s="4"/>
      <c r="GT17" s="4"/>
      <c r="GU17" s="4"/>
      <c r="GV17" s="4"/>
      <c r="GW17" s="4"/>
      <c r="GX17" s="3"/>
      <c r="GY17" s="3"/>
      <c r="GZ17" t="str">
        <f>IF(GO17&lt;&gt;"", IFERROR(IF(VLOOKUP(C17,MACUAHANG!$A$5:$B$67,2,FALSE)=0,"",VLOOKUP(C17,MACUAHANG!$A$5:$B$67,2,FALSE)), ""), "")</f>
        <v/>
      </c>
      <c r="HA17" s="4"/>
      <c r="HB17" s="4" t="str">
        <f t="shared" si="46"/>
        <v/>
      </c>
      <c r="HC17" s="4"/>
      <c r="HD17" s="4"/>
      <c r="HE17" s="4"/>
      <c r="HF17" s="4"/>
      <c r="HG17" s="4"/>
      <c r="HH17" s="4"/>
      <c r="HI17" s="4"/>
      <c r="HJ17" s="4"/>
      <c r="HK17" s="18" t="str">
        <f t="shared" si="47"/>
        <v/>
      </c>
      <c r="HL17" s="17"/>
      <c r="HM17" s="14"/>
      <c r="HN17" s="158">
        <f t="shared" si="48"/>
        <v>45909</v>
      </c>
      <c r="HO17" s="17"/>
      <c r="HP17" s="17"/>
      <c r="HQ17" s="17">
        <f t="shared" si="49"/>
        <v>1121</v>
      </c>
      <c r="HR17" s="14" t="str">
        <f t="shared" si="50"/>
        <v>113103</v>
      </c>
      <c r="HS17" s="17"/>
      <c r="HT17" s="163">
        <f>IFERROR(IF(VLOOKUP(C17,'MOMO '!C:E,3,FALSE)=0,"",VLOOKUP(C17,'MOMO '!C:E,3,FALSE)),"")</f>
        <v>18199.5</v>
      </c>
      <c r="HU17" s="154" t="str">
        <f t="shared" si="7"/>
        <v>Chi phí chiết khấu trả cho kênh đối tác MoMo 09/09/2025 chi nhánh CÀ PHÊ MUỐI CHÚ LONG - 161 NGÔ TẤT TỐ</v>
      </c>
      <c r="HV17" s="4"/>
      <c r="HW17" s="4"/>
      <c r="HX17" s="4"/>
      <c r="HY17" s="4"/>
      <c r="HZ17" s="4"/>
      <c r="IA17" s="4"/>
      <c r="IB17" s="4"/>
      <c r="IC17" s="3"/>
      <c r="ID17" s="3"/>
      <c r="IE17" t="str">
        <f>IF(HT17&lt;&gt;"", IFERROR(IF(VLOOKUP(C17,MACUAHANG!$A$5:$B$67,2,FALSE)=0,"",VLOOKUP(C17,MACUAHANG!$A$5:$B$67,2,FALSE)), ""), "")</f>
        <v>CH.161NTT</v>
      </c>
      <c r="IF17" s="4"/>
      <c r="IG17" s="4" t="str">
        <f t="shared" si="51"/>
        <v>VH.PHH</v>
      </c>
      <c r="IH17" s="4"/>
      <c r="II17" s="4"/>
      <c r="IJ17" s="4"/>
      <c r="IK17" s="4"/>
      <c r="IL17" s="4"/>
      <c r="IM17" s="4"/>
      <c r="IN17" s="4"/>
      <c r="IO17" s="4"/>
      <c r="IP17" s="18">
        <f t="shared" si="52"/>
        <v>45909</v>
      </c>
      <c r="IQ17" s="17"/>
      <c r="IR17" s="22" t="str">
        <f t="shared" si="53"/>
        <v>Momo</v>
      </c>
      <c r="IS17" s="18" t="str">
        <f t="shared" si="54"/>
        <v/>
      </c>
      <c r="IT17" s="17"/>
      <c r="IU17" s="17"/>
      <c r="IV17" s="17" t="str">
        <f t="shared" si="55"/>
        <v/>
      </c>
      <c r="IW17" s="14" t="str">
        <f t="shared" si="56"/>
        <v/>
      </c>
      <c r="IX17" s="17"/>
      <c r="IY17" s="17" t="str">
        <f>IFERROR(IF(VLOOKUP(C17,XANH_PIVOT!$C$5:$D$67,2,FALSE)=0,"",VLOOKUP(C17,XANH_PIVOT!$C$5:$D$67,2,FALSE)),"")</f>
        <v/>
      </c>
      <c r="IZ17" s="154" t="str">
        <f t="shared" si="8"/>
        <v/>
      </c>
      <c r="JA17" s="4"/>
      <c r="JB17" s="4"/>
      <c r="JC17" s="4"/>
      <c r="JD17" s="4"/>
      <c r="JE17" s="4"/>
      <c r="JF17" s="4"/>
      <c r="JG17" s="4"/>
      <c r="JH17" s="3"/>
      <c r="JI17" s="3"/>
      <c r="JJ17" t="str">
        <f>IF(IY17&lt;&gt;"", IFERROR(IF(VLOOKUP(C17,MACUAHANG!$A$5:$B$67,2,FALSE)=0,"",VLOOKUP(C17,MACUAHANG!$A$5:$B$67,2,FALSE)), ""), "")</f>
        <v/>
      </c>
      <c r="JK17" s="4"/>
      <c r="JL17" s="4" t="str">
        <f t="shared" si="57"/>
        <v/>
      </c>
      <c r="JM17" s="4"/>
      <c r="JN17" s="4"/>
      <c r="JO17" s="4"/>
      <c r="JP17" s="4"/>
      <c r="JQ17" s="4"/>
      <c r="JR17" s="4"/>
      <c r="JS17" s="4"/>
      <c r="JT17" s="4"/>
      <c r="JU17" s="18" t="str">
        <f t="shared" si="58"/>
        <v/>
      </c>
      <c r="JV17" s="17"/>
    </row>
    <row r="18" spans="1:282" ht="22.5" customHeight="1">
      <c r="A18" s="5">
        <f t="shared" si="9"/>
        <v>8</v>
      </c>
      <c r="B18" s="264" t="s">
        <v>59</v>
      </c>
      <c r="C18" s="7" t="s">
        <v>60</v>
      </c>
      <c r="D18" s="25">
        <v>0</v>
      </c>
      <c r="E18" s="16" t="str">
        <f t="shared" si="10"/>
        <v/>
      </c>
      <c r="H18" s="28" t="str">
        <f t="shared" si="11"/>
        <v/>
      </c>
      <c r="I18" s="222" t="str">
        <f t="shared" si="12"/>
        <v/>
      </c>
      <c r="K18" t="str">
        <f>IFERROR(IF(VLOOKUP(C18,'PHÍ RÚT TIỀN'!$C$5:$F$67,4,FALSE)=0,"",VLOOKUP(C18,'PHÍ RÚT TIỀN'!$C$5:$F$67,4,FALSE)),"")</f>
        <v/>
      </c>
      <c r="L18" s="23" t="str">
        <f t="shared" si="0"/>
        <v/>
      </c>
      <c r="V18" t="str">
        <f>IF(K18&lt;&gt;"", IFERROR(IF(VLOOKUP(C18,MACUAHANG!$A$5:$B$67,2,FALSE)=0,"",VLOOKUP(C18,MACUAHANG!$A$5:$B$67,2,FALSE)), ""), "")</f>
        <v/>
      </c>
      <c r="X18" t="str">
        <f t="shared" si="13"/>
        <v/>
      </c>
      <c r="AG18" s="16" t="str">
        <f t="shared" si="14"/>
        <v/>
      </c>
      <c r="AH18" s="14"/>
      <c r="AI18" s="14"/>
      <c r="AJ18" s="16" t="str">
        <f t="shared" si="15"/>
        <v/>
      </c>
      <c r="AM18" s="28" t="str">
        <f t="shared" si="16"/>
        <v/>
      </c>
      <c r="AN18" t="str">
        <f t="shared" si="17"/>
        <v/>
      </c>
      <c r="AP18" t="str">
        <f>IFERROR(IF(VLOOKUP(C18,GRAB!$C18:$D80,2,FALSE)=0,"",VLOOKUP(C18,GRAB!C:D,2,FALSE)),"")</f>
        <v/>
      </c>
      <c r="AQ18" s="74" t="str">
        <f t="shared" si="1"/>
        <v/>
      </c>
      <c r="BA18" t="str">
        <f>IF(AP18&lt;&gt;"", IFERROR(IF(VLOOKUP(C18,MACUAHANG!$A$5:$B$67,2,FALSE)=0,"",VLOOKUP(C18,MACUAHANG!$A$5:$B$67,2,FALSE)), ""), "")</f>
        <v/>
      </c>
      <c r="BC18" t="str">
        <f t="shared" si="18"/>
        <v/>
      </c>
      <c r="BL18" s="72" t="str">
        <f t="shared" si="19"/>
        <v/>
      </c>
      <c r="BM18" s="14"/>
      <c r="BN18" s="14"/>
      <c r="BO18" s="158" t="str">
        <f t="shared" si="20"/>
        <v/>
      </c>
      <c r="BP18" s="17"/>
      <c r="BQ18" s="17"/>
      <c r="BR18" s="164" t="str">
        <f t="shared" si="21"/>
        <v/>
      </c>
      <c r="BS18" s="14" t="str">
        <f t="shared" si="22"/>
        <v/>
      </c>
      <c r="BT18" s="17"/>
      <c r="BU18" s="17" t="str">
        <f>IFERROR(IF(VLOOKUP(C18,BE!C18:D80,2,FALSE)=0,"",VLOOKUP(C18,BE!C:D,2,FALSE)),"")</f>
        <v/>
      </c>
      <c r="BV18" s="154" t="str">
        <f t="shared" si="2"/>
        <v/>
      </c>
      <c r="BW18" s="4"/>
      <c r="BX18" s="4"/>
      <c r="BY18" s="4"/>
      <c r="BZ18" s="4"/>
      <c r="CA18" s="4"/>
      <c r="CB18" s="4"/>
      <c r="CC18" s="4"/>
      <c r="CD18" s="3"/>
      <c r="CE18" s="3"/>
      <c r="CF18" t="str">
        <f>IF(BU18&lt;&gt;"", IFERROR(IF(VLOOKUP(C18,MACUAHANG!$A$5:$B$67,2,FALSE)=0,"",VLOOKUP(C18,MACUAHANG!$A$5:$B$67,2,FALSE)), ""), "")</f>
        <v/>
      </c>
      <c r="CG18" s="4"/>
      <c r="CH18" t="str">
        <f t="shared" si="23"/>
        <v/>
      </c>
      <c r="CI18" s="4"/>
      <c r="CJ18" s="4"/>
      <c r="CK18" s="4"/>
      <c r="CL18" s="4"/>
      <c r="CM18" s="4"/>
      <c r="CN18" s="4"/>
      <c r="CO18" s="4"/>
      <c r="CP18" s="4"/>
      <c r="CQ18" s="158" t="str">
        <f t="shared" si="24"/>
        <v/>
      </c>
      <c r="CR18" s="17"/>
      <c r="CS18" s="22" t="str">
        <f t="shared" si="25"/>
        <v/>
      </c>
      <c r="CT18" s="158" t="str">
        <f t="shared" si="26"/>
        <v/>
      </c>
      <c r="CU18" s="17"/>
      <c r="CV18" s="17"/>
      <c r="CW18" s="164" t="str">
        <f t="shared" si="27"/>
        <v/>
      </c>
      <c r="CX18" s="165" t="str">
        <f t="shared" si="28"/>
        <v/>
      </c>
      <c r="CY18" s="17"/>
      <c r="CZ18" s="163" t="str">
        <f>IFERROR(IF(VLOOKUP(C18,'ZALO-PAY'!$C$5:$F$67,2,FALSE)=0,"",VLOOKUP(C18,'ZALO-PAY'!$C$5:$F$67,2,FALSE)),"")</f>
        <v/>
      </c>
      <c r="DA18" s="154" t="str">
        <f t="shared" si="3"/>
        <v/>
      </c>
      <c r="DB18" s="4"/>
      <c r="DC18" s="4"/>
      <c r="DD18" s="4"/>
      <c r="DE18" s="4"/>
      <c r="DF18" s="4"/>
      <c r="DG18" s="4"/>
      <c r="DH18" s="4"/>
      <c r="DI18" s="3"/>
      <c r="DJ18" s="3"/>
      <c r="DK18" t="str">
        <f>IF(CZ18&lt;&gt;"", IFERROR(IF(VLOOKUP(C18,MACUAHANG!$A$5:$B$67,2,FALSE)=0,"",VLOOKUP(C18,MACUAHANG!$A$5:$B$67,2,FALSE)), ""), "")</f>
        <v/>
      </c>
      <c r="DL18" s="4"/>
      <c r="DM18" s="4" t="str">
        <f t="shared" si="29"/>
        <v/>
      </c>
      <c r="DN18" s="4"/>
      <c r="DO18" s="4"/>
      <c r="DP18" s="4"/>
      <c r="DQ18" s="4"/>
      <c r="DR18" s="4"/>
      <c r="DS18" s="4"/>
      <c r="DT18" s="4"/>
      <c r="DU18" s="4"/>
      <c r="DV18" s="158" t="str">
        <f t="shared" si="30"/>
        <v/>
      </c>
      <c r="DW18" s="17"/>
      <c r="DX18" s="22" t="str">
        <f t="shared" si="31"/>
        <v/>
      </c>
      <c r="DY18" s="158" t="str">
        <f t="shared" si="32"/>
        <v/>
      </c>
      <c r="DZ18" s="17"/>
      <c r="EA18" s="17"/>
      <c r="EB18" s="164" t="str">
        <f t="shared" si="33"/>
        <v/>
      </c>
      <c r="EC18" s="14" t="str">
        <f t="shared" si="34"/>
        <v/>
      </c>
      <c r="ED18" s="17"/>
      <c r="EE18" s="163" t="str">
        <f>IFERROR(IF(VLOOKUP(C18,'VN-PAY'!$C$5:$D$67,2,FALSE)=0,"",VLOOKUP(C18,'VN-PAY'!$C$5:$D$67,2,FALSE)),"")</f>
        <v/>
      </c>
      <c r="EF18" s="154" t="str">
        <f t="shared" si="4"/>
        <v/>
      </c>
      <c r="EG18" s="4"/>
      <c r="EH18" s="4"/>
      <c r="EI18" s="4"/>
      <c r="EJ18" s="4"/>
      <c r="EK18" s="4"/>
      <c r="EL18" s="4"/>
      <c r="EM18" s="4"/>
      <c r="EN18" s="3"/>
      <c r="EO18" s="3"/>
      <c r="EP18" t="str">
        <f>IF(EE18&lt;&gt;"", IFERROR(IF(VLOOKUP(C18,MACUAHANG!$A$5:$B$67,2,FALSE)=0,"",VLOOKUP(C18,MACUAHANG!$A$5:$B$67,2,FALSE)), ""), "")</f>
        <v/>
      </c>
      <c r="EQ18" s="4"/>
      <c r="ER18" s="4" t="str">
        <f t="shared" si="35"/>
        <v/>
      </c>
      <c r="ES18" s="4"/>
      <c r="ET18" s="4"/>
      <c r="EU18" s="4"/>
      <c r="EV18" s="4"/>
      <c r="EW18" s="4"/>
      <c r="EX18" s="4"/>
      <c r="EY18" s="4"/>
      <c r="EZ18" s="4"/>
      <c r="FA18" s="158" t="str">
        <f t="shared" si="36"/>
        <v/>
      </c>
      <c r="FB18" s="17"/>
      <c r="FC18" s="22" t="str">
        <f t="shared" si="37"/>
        <v/>
      </c>
      <c r="FD18" s="158" t="str">
        <f t="shared" si="38"/>
        <v/>
      </c>
      <c r="FE18" s="17"/>
      <c r="FF18" s="17"/>
      <c r="FG18" s="17" t="str">
        <f t="shared" si="39"/>
        <v/>
      </c>
      <c r="FH18" s="14" t="str">
        <f t="shared" si="40"/>
        <v/>
      </c>
      <c r="FI18" s="17"/>
      <c r="FJ18" s="200" t="str">
        <f>IFERROR(IF(VLOOKUP(C18,VILL!$A$5:$E$68,4,FALSE)=0,"",VLOOKUP(C18,VILL!$A$5:$E$68,4,FALSE)),"")</f>
        <v/>
      </c>
      <c r="FK18" s="154" t="str">
        <f t="shared" si="5"/>
        <v/>
      </c>
      <c r="FL18" s="4"/>
      <c r="FM18" s="4"/>
      <c r="FN18" s="4"/>
      <c r="FO18" s="4"/>
      <c r="FP18" s="4"/>
      <c r="FQ18" s="4"/>
      <c r="FR18" s="4"/>
      <c r="FS18" s="3"/>
      <c r="FT18" s="3"/>
      <c r="FU18" t="str">
        <f>IF(FJ18&lt;&gt;"", IFERROR(IF(VLOOKUP(C18,MACUAHANG!$A$5:$B$67,2,FALSE)=0,"",VLOOKUP(C18,MACUAHANG!$A$5:$B$67,2,FALSE)), ""), "")</f>
        <v/>
      </c>
      <c r="FV18" s="4"/>
      <c r="FW18" s="4" t="str">
        <f t="shared" si="41"/>
        <v/>
      </c>
      <c r="FX18" s="4"/>
      <c r="FY18" s="4"/>
      <c r="FZ18" s="4"/>
      <c r="GA18" s="4"/>
      <c r="GB18" s="4"/>
      <c r="GC18" s="4"/>
      <c r="GD18" s="4"/>
      <c r="GE18" s="4"/>
      <c r="GF18" s="158" t="str">
        <f t="shared" si="42"/>
        <v/>
      </c>
      <c r="GG18" s="17"/>
      <c r="GH18" s="14"/>
      <c r="GI18" s="18" t="str">
        <f t="shared" si="43"/>
        <v/>
      </c>
      <c r="GJ18" s="17"/>
      <c r="GK18" s="17"/>
      <c r="GL18" s="17" t="str">
        <f t="shared" si="44"/>
        <v/>
      </c>
      <c r="GM18" s="14" t="str">
        <f t="shared" si="45"/>
        <v/>
      </c>
      <c r="GN18" s="17"/>
      <c r="GO18" s="17" t="str">
        <f>IFERROR(IF(VLOOKUP(C18,RYO!$A$5:$E$68,4,FALSE)=0,"",VLOOKUP(C18,RYO!$A$5:$E$68,4,FALSE)),"")</f>
        <v/>
      </c>
      <c r="GP18" s="154" t="str">
        <f t="shared" si="6"/>
        <v/>
      </c>
      <c r="GQ18" s="4"/>
      <c r="GR18" s="4"/>
      <c r="GS18" s="4"/>
      <c r="GT18" s="4"/>
      <c r="GU18" s="4"/>
      <c r="GV18" s="4"/>
      <c r="GW18" s="4"/>
      <c r="GX18" s="3"/>
      <c r="GY18" s="3"/>
      <c r="GZ18" t="str">
        <f>IF(GO18&lt;&gt;"", IFERROR(IF(VLOOKUP(C18,MACUAHANG!$A$5:$B$67,2,FALSE)=0,"",VLOOKUP(C18,MACUAHANG!$A$5:$B$67,2,FALSE)), ""), "")</f>
        <v/>
      </c>
      <c r="HA18" s="4"/>
      <c r="HB18" s="4" t="str">
        <f t="shared" si="46"/>
        <v/>
      </c>
      <c r="HC18" s="4"/>
      <c r="HD18" s="4"/>
      <c r="HE18" s="4"/>
      <c r="HF18" s="4"/>
      <c r="HG18" s="4"/>
      <c r="HH18" s="4"/>
      <c r="HI18" s="4"/>
      <c r="HJ18" s="4"/>
      <c r="HK18" s="18" t="str">
        <f t="shared" si="47"/>
        <v/>
      </c>
      <c r="HL18" s="17"/>
      <c r="HM18" s="14"/>
      <c r="HN18" s="158">
        <f t="shared" si="48"/>
        <v>45909</v>
      </c>
      <c r="HO18" s="17"/>
      <c r="HP18" s="17"/>
      <c r="HQ18" s="17">
        <f t="shared" si="49"/>
        <v>1121</v>
      </c>
      <c r="HR18" s="14" t="str">
        <f t="shared" si="50"/>
        <v>113103</v>
      </c>
      <c r="HS18" s="17"/>
      <c r="HT18" s="163">
        <f>IFERROR(IF(VLOOKUP(C18,'MOMO '!C:E,3,FALSE)=0,"",VLOOKUP(C18,'MOMO '!C:E,3,FALSE)),"")</f>
        <v>9759.75</v>
      </c>
      <c r="HU18" s="154" t="str">
        <f t="shared" si="7"/>
        <v>Chi phí chiết khấu trả cho kênh đối tác MoMo 09/09/2025 chi nhánh CÀ PHÊ MUỐI CHÚ LONG - 17A NGÔ TẤT TỐ</v>
      </c>
      <c r="HV18" s="4"/>
      <c r="HW18" s="4"/>
      <c r="HX18" s="4"/>
      <c r="HY18" s="4"/>
      <c r="HZ18" s="4"/>
      <c r="IA18" s="4"/>
      <c r="IB18" s="4"/>
      <c r="IC18" s="3"/>
      <c r="ID18" s="3"/>
      <c r="IE18" t="str">
        <f>IF(HT18&lt;&gt;"", IFERROR(IF(VLOOKUP(C18,MACUAHANG!$A$5:$B$67,2,FALSE)=0,"",VLOOKUP(C18,MACUAHANG!$A$5:$B$67,2,FALSE)), ""), "")</f>
        <v>CH.17ANTT</v>
      </c>
      <c r="IF18" s="4"/>
      <c r="IG18" s="4" t="str">
        <f t="shared" si="51"/>
        <v>VH.PHH</v>
      </c>
      <c r="IH18" s="4"/>
      <c r="II18" s="4"/>
      <c r="IJ18" s="4"/>
      <c r="IK18" s="4"/>
      <c r="IL18" s="4"/>
      <c r="IM18" s="4"/>
      <c r="IN18" s="4"/>
      <c r="IO18" s="4"/>
      <c r="IP18" s="18">
        <f t="shared" si="52"/>
        <v>45909</v>
      </c>
      <c r="IQ18" s="17"/>
      <c r="IR18" s="22" t="str">
        <f t="shared" si="53"/>
        <v>Momo</v>
      </c>
      <c r="IS18" s="18" t="str">
        <f t="shared" si="54"/>
        <v/>
      </c>
      <c r="IT18" s="17"/>
      <c r="IU18" s="17"/>
      <c r="IV18" s="17" t="str">
        <f t="shared" si="55"/>
        <v/>
      </c>
      <c r="IW18" s="14" t="str">
        <f t="shared" si="56"/>
        <v/>
      </c>
      <c r="IX18" s="17"/>
      <c r="IY18" s="17" t="str">
        <f>IFERROR(IF(VLOOKUP(C18,XANH_PIVOT!$C$5:$D$67,2,FALSE)=0,"",VLOOKUP(C18,XANH_PIVOT!$C$5:$D$67,2,FALSE)),"")</f>
        <v/>
      </c>
      <c r="IZ18" s="154" t="str">
        <f t="shared" si="8"/>
        <v/>
      </c>
      <c r="JA18" s="4"/>
      <c r="JB18" s="4"/>
      <c r="JC18" s="4"/>
      <c r="JD18" s="4"/>
      <c r="JE18" s="4"/>
      <c r="JF18" s="4"/>
      <c r="JG18" s="4"/>
      <c r="JH18" s="3"/>
      <c r="JI18" s="3"/>
      <c r="JJ18" t="str">
        <f>IF(IY18&lt;&gt;"", IFERROR(IF(VLOOKUP(C18,MACUAHANG!$A$5:$B$67,2,FALSE)=0,"",VLOOKUP(C18,MACUAHANG!$A$5:$B$67,2,FALSE)), ""), "")</f>
        <v/>
      </c>
      <c r="JK18" s="4"/>
      <c r="JL18" s="4" t="str">
        <f t="shared" si="57"/>
        <v/>
      </c>
      <c r="JM18" s="4"/>
      <c r="JN18" s="4"/>
      <c r="JO18" s="4"/>
      <c r="JP18" s="4"/>
      <c r="JQ18" s="4"/>
      <c r="JR18" s="4"/>
      <c r="JS18" s="4"/>
      <c r="JT18" s="4"/>
      <c r="JU18" s="18" t="str">
        <f t="shared" si="58"/>
        <v/>
      </c>
      <c r="JV18" s="17"/>
    </row>
    <row r="19" spans="1:282" ht="22.5" customHeight="1">
      <c r="A19" s="5">
        <v>8</v>
      </c>
      <c r="B19" s="264" t="s">
        <v>61</v>
      </c>
      <c r="C19" s="7" t="s">
        <v>62</v>
      </c>
      <c r="D19" s="24">
        <v>0</v>
      </c>
      <c r="E19" s="16" t="str">
        <f t="shared" si="10"/>
        <v/>
      </c>
      <c r="H19" s="28" t="str">
        <f t="shared" si="11"/>
        <v/>
      </c>
      <c r="I19" s="222" t="str">
        <f t="shared" si="12"/>
        <v/>
      </c>
      <c r="K19" t="str">
        <f>IFERROR(IF(VLOOKUP(C19,'PHÍ RÚT TIỀN'!$C$5:$F$67,4,FALSE)=0,"",VLOOKUP(C19,'PHÍ RÚT TIỀN'!$C$5:$F$67,4,FALSE)),"")</f>
        <v/>
      </c>
      <c r="L19" s="23" t="str">
        <f t="shared" si="0"/>
        <v/>
      </c>
      <c r="V19" t="str">
        <f>IF(K19&lt;&gt;"", IFERROR(IF(VLOOKUP(C19,MACUAHANG!$A$5:$B$67,2,FALSE)=0,"",VLOOKUP(C19,MACUAHANG!$A$5:$B$67,2,FALSE)), ""), "")</f>
        <v/>
      </c>
      <c r="X19" t="str">
        <f t="shared" si="13"/>
        <v/>
      </c>
      <c r="AG19" s="16" t="str">
        <f t="shared" si="14"/>
        <v/>
      </c>
      <c r="AH19" s="14"/>
      <c r="AI19" s="14"/>
      <c r="AJ19" s="16" t="str">
        <f t="shared" si="15"/>
        <v/>
      </c>
      <c r="AM19" s="28" t="str">
        <f t="shared" si="16"/>
        <v/>
      </c>
      <c r="AN19" t="str">
        <f t="shared" si="17"/>
        <v/>
      </c>
      <c r="AP19" t="str">
        <f>IFERROR(IF(VLOOKUP(C19,GRAB!$C19:$D81,2,FALSE)=0,"",VLOOKUP(C19,GRAB!C:D,2,FALSE)),"")</f>
        <v/>
      </c>
      <c r="AQ19" s="74" t="str">
        <f t="shared" si="1"/>
        <v/>
      </c>
      <c r="BA19" t="str">
        <f>IF(AP19&lt;&gt;"", IFERROR(IF(VLOOKUP(C19,MACUAHANG!$A$5:$B$67,2,FALSE)=0,"",VLOOKUP(C19,MACUAHANG!$A$5:$B$67,2,FALSE)), ""), "")</f>
        <v/>
      </c>
      <c r="BC19" t="str">
        <f t="shared" si="18"/>
        <v/>
      </c>
      <c r="BL19" s="72" t="str">
        <f t="shared" si="19"/>
        <v/>
      </c>
      <c r="BM19" s="14"/>
      <c r="BN19" s="14"/>
      <c r="BO19" s="158" t="str">
        <f t="shared" si="20"/>
        <v/>
      </c>
      <c r="BP19" s="17"/>
      <c r="BQ19" s="17"/>
      <c r="BR19" s="164" t="str">
        <f t="shared" si="21"/>
        <v/>
      </c>
      <c r="BS19" s="14" t="str">
        <f t="shared" si="22"/>
        <v/>
      </c>
      <c r="BT19" s="17"/>
      <c r="BU19" s="17" t="str">
        <f>IFERROR(IF(VLOOKUP(C19,BE!C19:D81,2,FALSE)=0,"",VLOOKUP(C19,BE!C:D,2,FALSE)),"")</f>
        <v/>
      </c>
      <c r="BV19" s="154" t="str">
        <f t="shared" si="2"/>
        <v/>
      </c>
      <c r="BW19" s="4"/>
      <c r="BX19" s="4"/>
      <c r="BY19" s="4"/>
      <c r="BZ19" s="4"/>
      <c r="CA19" s="4"/>
      <c r="CB19" s="4"/>
      <c r="CC19" s="4"/>
      <c r="CD19" s="3"/>
      <c r="CE19" s="3"/>
      <c r="CF19" t="str">
        <f>IF(BU19&lt;&gt;"", IFERROR(IF(VLOOKUP(C19,MACUAHANG!$A$5:$B$67,2,FALSE)=0,"",VLOOKUP(C19,MACUAHANG!$A$5:$B$67,2,FALSE)), ""), "")</f>
        <v/>
      </c>
      <c r="CG19" s="4"/>
      <c r="CH19" t="str">
        <f t="shared" si="23"/>
        <v/>
      </c>
      <c r="CI19" s="4"/>
      <c r="CJ19" s="4"/>
      <c r="CK19" s="4"/>
      <c r="CL19" s="4"/>
      <c r="CM19" s="4"/>
      <c r="CN19" s="4"/>
      <c r="CO19" s="4"/>
      <c r="CP19" s="4"/>
      <c r="CQ19" s="158" t="str">
        <f t="shared" si="24"/>
        <v/>
      </c>
      <c r="CR19" s="17"/>
      <c r="CS19" s="22" t="str">
        <f t="shared" si="25"/>
        <v/>
      </c>
      <c r="CT19" s="158" t="str">
        <f t="shared" si="26"/>
        <v/>
      </c>
      <c r="CU19" s="17"/>
      <c r="CV19" s="17"/>
      <c r="CW19" s="164" t="str">
        <f t="shared" si="27"/>
        <v/>
      </c>
      <c r="CX19" s="165" t="str">
        <f t="shared" si="28"/>
        <v/>
      </c>
      <c r="CY19" s="17"/>
      <c r="CZ19" s="163" t="str">
        <f>IFERROR(IF(VLOOKUP(C19,'ZALO-PAY'!$C$5:$F$67,2,FALSE)=0,"",VLOOKUP(C19,'ZALO-PAY'!$C$5:$F$67,2,FALSE)),"")</f>
        <v/>
      </c>
      <c r="DA19" s="154" t="str">
        <f t="shared" si="3"/>
        <v/>
      </c>
      <c r="DB19" s="4"/>
      <c r="DC19" s="4"/>
      <c r="DD19" s="4"/>
      <c r="DE19" s="4"/>
      <c r="DF19" s="4"/>
      <c r="DG19" s="4"/>
      <c r="DH19" s="4"/>
      <c r="DI19" s="3"/>
      <c r="DJ19" s="3"/>
      <c r="DK19" t="str">
        <f>IF(CZ19&lt;&gt;"", IFERROR(IF(VLOOKUP(C19,MACUAHANG!$A$5:$B$67,2,FALSE)=0,"",VLOOKUP(C19,MACUAHANG!$A$5:$B$67,2,FALSE)), ""), "")</f>
        <v/>
      </c>
      <c r="DL19" s="4"/>
      <c r="DM19" s="4" t="str">
        <f t="shared" si="29"/>
        <v/>
      </c>
      <c r="DN19" s="4"/>
      <c r="DO19" s="4"/>
      <c r="DP19" s="4"/>
      <c r="DQ19" s="4"/>
      <c r="DR19" s="4"/>
      <c r="DS19" s="4"/>
      <c r="DT19" s="4"/>
      <c r="DU19" s="4"/>
      <c r="DV19" s="158" t="str">
        <f t="shared" si="30"/>
        <v/>
      </c>
      <c r="DW19" s="17"/>
      <c r="DX19" s="22" t="str">
        <f t="shared" si="31"/>
        <v/>
      </c>
      <c r="DY19" s="158" t="str">
        <f t="shared" si="32"/>
        <v/>
      </c>
      <c r="DZ19" s="17"/>
      <c r="EA19" s="17"/>
      <c r="EB19" s="164" t="str">
        <f t="shared" si="33"/>
        <v/>
      </c>
      <c r="EC19" s="14" t="str">
        <f t="shared" si="34"/>
        <v/>
      </c>
      <c r="ED19" s="17"/>
      <c r="EE19" s="163" t="str">
        <f>IFERROR(IF(VLOOKUP(C19,'VN-PAY'!$C$5:$D$67,2,FALSE)=0,"",VLOOKUP(C19,'VN-PAY'!$C$5:$D$67,2,FALSE)),"")</f>
        <v/>
      </c>
      <c r="EF19" s="154" t="str">
        <f t="shared" si="4"/>
        <v/>
      </c>
      <c r="EG19" s="4"/>
      <c r="EH19" s="4"/>
      <c r="EI19" s="4"/>
      <c r="EJ19" s="4"/>
      <c r="EK19" s="4"/>
      <c r="EL19" s="4"/>
      <c r="EM19" s="4"/>
      <c r="EN19" s="3"/>
      <c r="EO19" s="3"/>
      <c r="EP19" t="str">
        <f>IF(EE19&lt;&gt;"", IFERROR(IF(VLOOKUP(C19,MACUAHANG!$A$5:$B$67,2,FALSE)=0,"",VLOOKUP(C19,MACUAHANG!$A$5:$B$67,2,FALSE)), ""), "")</f>
        <v/>
      </c>
      <c r="EQ19" s="4"/>
      <c r="ER19" s="4" t="str">
        <f t="shared" si="35"/>
        <v/>
      </c>
      <c r="ES19" s="4"/>
      <c r="ET19" s="4"/>
      <c r="EU19" s="4"/>
      <c r="EV19" s="4"/>
      <c r="EW19" s="4"/>
      <c r="EX19" s="4"/>
      <c r="EY19" s="4"/>
      <c r="EZ19" s="4"/>
      <c r="FA19" s="158" t="str">
        <f t="shared" si="36"/>
        <v/>
      </c>
      <c r="FB19" s="17"/>
      <c r="FC19" s="22" t="str">
        <f t="shared" si="37"/>
        <v/>
      </c>
      <c r="FD19" s="158" t="str">
        <f t="shared" si="38"/>
        <v/>
      </c>
      <c r="FE19" s="17"/>
      <c r="FF19" s="17"/>
      <c r="FG19" s="17" t="str">
        <f t="shared" si="39"/>
        <v/>
      </c>
      <c r="FH19" s="14" t="str">
        <f t="shared" si="40"/>
        <v/>
      </c>
      <c r="FI19" s="17"/>
      <c r="FJ19" s="200" t="str">
        <f>IFERROR(IF(VLOOKUP(C19,VILL!$A$5:$E$68,4,FALSE)=0,"",VLOOKUP(C19,VILL!$A$5:$E$68,4,FALSE)),"")</f>
        <v/>
      </c>
      <c r="FK19" s="154" t="str">
        <f t="shared" si="5"/>
        <v/>
      </c>
      <c r="FL19" s="4"/>
      <c r="FM19" s="4"/>
      <c r="FN19" s="4"/>
      <c r="FO19" s="4"/>
      <c r="FP19" s="4"/>
      <c r="FQ19" s="4"/>
      <c r="FR19" s="4"/>
      <c r="FS19" s="3"/>
      <c r="FT19" s="3"/>
      <c r="FU19" t="str">
        <f>IF(FJ19&lt;&gt;"", IFERROR(IF(VLOOKUP(C19,MACUAHANG!$A$5:$B$67,2,FALSE)=0,"",VLOOKUP(C19,MACUAHANG!$A$5:$B$67,2,FALSE)), ""), "")</f>
        <v/>
      </c>
      <c r="FV19" s="4"/>
      <c r="FW19" s="4" t="str">
        <f t="shared" si="41"/>
        <v/>
      </c>
      <c r="FX19" s="4"/>
      <c r="FY19" s="4"/>
      <c r="FZ19" s="4"/>
      <c r="GA19" s="4"/>
      <c r="GB19" s="4"/>
      <c r="GC19" s="4"/>
      <c r="GD19" s="4"/>
      <c r="GE19" s="4"/>
      <c r="GF19" s="158" t="str">
        <f t="shared" si="42"/>
        <v/>
      </c>
      <c r="GG19" s="17"/>
      <c r="GH19" s="14"/>
      <c r="GI19" s="18" t="str">
        <f t="shared" si="43"/>
        <v/>
      </c>
      <c r="GJ19" s="17"/>
      <c r="GK19" s="17"/>
      <c r="GL19" s="17" t="str">
        <f t="shared" si="44"/>
        <v/>
      </c>
      <c r="GM19" s="14" t="str">
        <f t="shared" si="45"/>
        <v/>
      </c>
      <c r="GN19" s="17"/>
      <c r="GO19" s="17" t="str">
        <f>IFERROR(IF(VLOOKUP(C19,RYO!$A$5:$E$68,4,FALSE)=0,"",VLOOKUP(C19,RYO!$A$5:$E$68,4,FALSE)),"")</f>
        <v/>
      </c>
      <c r="GP19" s="154" t="str">
        <f t="shared" si="6"/>
        <v/>
      </c>
      <c r="GQ19" s="4"/>
      <c r="GR19" s="4"/>
      <c r="GS19" s="4"/>
      <c r="GT19" s="4"/>
      <c r="GU19" s="4"/>
      <c r="GV19" s="4"/>
      <c r="GW19" s="4"/>
      <c r="GX19" s="3"/>
      <c r="GY19" s="3"/>
      <c r="GZ19" t="str">
        <f>IF(GO19&lt;&gt;"", IFERROR(IF(VLOOKUP(C19,MACUAHANG!$A$5:$B$67,2,FALSE)=0,"",VLOOKUP(C19,MACUAHANG!$A$5:$B$67,2,FALSE)), ""), "")</f>
        <v/>
      </c>
      <c r="HA19" s="4"/>
      <c r="HB19" s="4" t="str">
        <f t="shared" si="46"/>
        <v/>
      </c>
      <c r="HC19" s="4"/>
      <c r="HD19" s="4"/>
      <c r="HE19" s="4"/>
      <c r="HF19" s="4"/>
      <c r="HG19" s="4"/>
      <c r="HH19" s="4"/>
      <c r="HI19" s="4"/>
      <c r="HJ19" s="4"/>
      <c r="HK19" s="18" t="str">
        <f t="shared" si="47"/>
        <v/>
      </c>
      <c r="HL19" s="17"/>
      <c r="HM19" s="14"/>
      <c r="HN19" s="158">
        <f t="shared" si="48"/>
        <v>45909</v>
      </c>
      <c r="HO19" s="17"/>
      <c r="HP19" s="17"/>
      <c r="HQ19" s="17">
        <f t="shared" si="49"/>
        <v>1121</v>
      </c>
      <c r="HR19" s="14" t="str">
        <f t="shared" si="50"/>
        <v>113103</v>
      </c>
      <c r="HS19" s="17"/>
      <c r="HT19" s="163">
        <f>IFERROR(IF(VLOOKUP(C19,'MOMO '!C:E,3,FALSE)=0,"",VLOOKUP(C19,'MOMO '!C:E,3,FALSE)),"")</f>
        <v>19585.5</v>
      </c>
      <c r="HU19" s="154" t="str">
        <f t="shared" si="7"/>
        <v>Chi phí chiết khấu trả cho kênh đối tác MoMo 09/09/2025 chi nhánh CÀ PHÊ MUỐI CHÚ LONG - 137A NGUYỄN HỮU CẢNH</v>
      </c>
      <c r="HV19" s="4"/>
      <c r="HW19" s="4"/>
      <c r="HX19" s="4"/>
      <c r="HY19" s="4"/>
      <c r="HZ19" s="4"/>
      <c r="IA19" s="4"/>
      <c r="IB19" s="4"/>
      <c r="IC19" s="3"/>
      <c r="ID19" s="3"/>
      <c r="IE19" t="str">
        <f>IF(HT19&lt;&gt;"", IFERROR(IF(VLOOKUP(C19,MACUAHANG!$A$5:$B$67,2,FALSE)=0,"",VLOOKUP(C19,MACUAHANG!$A$5:$B$67,2,FALSE)), ""), "")</f>
        <v>CH.137ANHC</v>
      </c>
      <c r="IF19" s="4"/>
      <c r="IG19" s="4" t="str">
        <f t="shared" si="51"/>
        <v>VH.PHH</v>
      </c>
      <c r="IH19" s="4"/>
      <c r="II19" s="4"/>
      <c r="IJ19" s="4"/>
      <c r="IK19" s="4"/>
      <c r="IL19" s="4"/>
      <c r="IM19" s="4"/>
      <c r="IN19" s="4"/>
      <c r="IO19" s="4"/>
      <c r="IP19" s="18">
        <f t="shared" si="52"/>
        <v>45909</v>
      </c>
      <c r="IQ19" s="17"/>
      <c r="IR19" s="22" t="str">
        <f t="shared" si="53"/>
        <v>Momo</v>
      </c>
      <c r="IS19" s="18" t="str">
        <f t="shared" si="54"/>
        <v/>
      </c>
      <c r="IT19" s="17"/>
      <c r="IU19" s="17"/>
      <c r="IV19" s="17" t="str">
        <f t="shared" si="55"/>
        <v/>
      </c>
      <c r="IW19" s="14" t="str">
        <f t="shared" si="56"/>
        <v/>
      </c>
      <c r="IX19" s="17"/>
      <c r="IY19" s="17" t="str">
        <f>IFERROR(IF(VLOOKUP(C19,XANH_PIVOT!$C$5:$D$67,2,FALSE)=0,"",VLOOKUP(C19,XANH_PIVOT!$C$5:$D$67,2,FALSE)),"")</f>
        <v/>
      </c>
      <c r="IZ19" s="154" t="str">
        <f t="shared" si="8"/>
        <v/>
      </c>
      <c r="JA19" s="4"/>
      <c r="JB19" s="4"/>
      <c r="JC19" s="4"/>
      <c r="JD19" s="4"/>
      <c r="JE19" s="4"/>
      <c r="JF19" s="4"/>
      <c r="JG19" s="4"/>
      <c r="JH19" s="3"/>
      <c r="JI19" s="3"/>
      <c r="JJ19" t="str">
        <f>IF(IY19&lt;&gt;"", IFERROR(IF(VLOOKUP(C19,MACUAHANG!$A$5:$B$67,2,FALSE)=0,"",VLOOKUP(C19,MACUAHANG!$A$5:$B$67,2,FALSE)), ""), "")</f>
        <v/>
      </c>
      <c r="JK19" s="4"/>
      <c r="JL19" s="4" t="str">
        <f t="shared" si="57"/>
        <v/>
      </c>
      <c r="JM19" s="4"/>
      <c r="JN19" s="4"/>
      <c r="JO19" s="4"/>
      <c r="JP19" s="4"/>
      <c r="JQ19" s="4"/>
      <c r="JR19" s="4"/>
      <c r="JS19" s="4"/>
      <c r="JT19" s="4"/>
      <c r="JU19" s="18" t="str">
        <f t="shared" si="58"/>
        <v/>
      </c>
      <c r="JV19" s="17"/>
    </row>
    <row r="20" spans="1:282" ht="22.5" customHeight="1">
      <c r="A20" s="5">
        <f t="shared" si="9"/>
        <v>9</v>
      </c>
      <c r="B20" s="264" t="s">
        <v>63</v>
      </c>
      <c r="C20" s="7" t="s">
        <v>64</v>
      </c>
      <c r="D20" s="25">
        <v>0</v>
      </c>
      <c r="E20" s="16" t="str">
        <f t="shared" si="10"/>
        <v/>
      </c>
      <c r="H20" s="28" t="str">
        <f t="shared" si="11"/>
        <v/>
      </c>
      <c r="I20" s="222" t="str">
        <f t="shared" si="12"/>
        <v/>
      </c>
      <c r="K20" t="str">
        <f>IFERROR(IF(VLOOKUP(C20,'PHÍ RÚT TIỀN'!$C$5:$F$67,4,FALSE)=0,"",VLOOKUP(C20,'PHÍ RÚT TIỀN'!$C$5:$F$67,4,FALSE)),"")</f>
        <v/>
      </c>
      <c r="L20" s="23" t="str">
        <f t="shared" si="0"/>
        <v/>
      </c>
      <c r="V20" t="str">
        <f>IF(K20&lt;&gt;"", IFERROR(IF(VLOOKUP(C20,MACUAHANG!$A$5:$B$67,2,FALSE)=0,"",VLOOKUP(C20,MACUAHANG!$A$5:$B$67,2,FALSE)), ""), "")</f>
        <v/>
      </c>
      <c r="X20" t="str">
        <f t="shared" si="13"/>
        <v/>
      </c>
      <c r="AG20" s="16" t="str">
        <f t="shared" si="14"/>
        <v/>
      </c>
      <c r="AH20" s="14"/>
      <c r="AI20" s="14"/>
      <c r="AJ20" s="16" t="str">
        <f t="shared" si="15"/>
        <v/>
      </c>
      <c r="AM20" s="28" t="str">
        <f t="shared" si="16"/>
        <v/>
      </c>
      <c r="AN20" t="str">
        <f t="shared" si="17"/>
        <v/>
      </c>
      <c r="AP20" t="str">
        <f>IFERROR(IF(VLOOKUP(C20,GRAB!$C20:$D82,2,FALSE)=0,"",VLOOKUP(C20,GRAB!C:D,2,FALSE)),"")</f>
        <v/>
      </c>
      <c r="AQ20" s="74" t="str">
        <f t="shared" si="1"/>
        <v/>
      </c>
      <c r="BA20" t="str">
        <f>IF(AP20&lt;&gt;"", IFERROR(IF(VLOOKUP(C20,MACUAHANG!$A$5:$B$67,2,FALSE)=0,"",VLOOKUP(C20,MACUAHANG!$A$5:$B$67,2,FALSE)), ""), "")</f>
        <v/>
      </c>
      <c r="BC20" t="str">
        <f t="shared" si="18"/>
        <v/>
      </c>
      <c r="BL20" s="72" t="str">
        <f t="shared" si="19"/>
        <v/>
      </c>
      <c r="BM20" s="14"/>
      <c r="BN20" s="14"/>
      <c r="BO20" s="158" t="str">
        <f t="shared" si="20"/>
        <v/>
      </c>
      <c r="BP20" s="17"/>
      <c r="BQ20" s="17"/>
      <c r="BR20" s="164" t="str">
        <f t="shared" si="21"/>
        <v/>
      </c>
      <c r="BS20" s="14" t="str">
        <f t="shared" si="22"/>
        <v/>
      </c>
      <c r="BT20" s="17"/>
      <c r="BU20" s="17" t="str">
        <f>IFERROR(IF(VLOOKUP(C20,BE!C20:D82,2,FALSE)=0,"",VLOOKUP(C20,BE!C:D,2,FALSE)),"")</f>
        <v/>
      </c>
      <c r="BV20" s="154" t="str">
        <f t="shared" si="2"/>
        <v/>
      </c>
      <c r="BW20" s="4"/>
      <c r="BX20" s="4"/>
      <c r="BY20" s="4"/>
      <c r="BZ20" s="4"/>
      <c r="CA20" s="4"/>
      <c r="CB20" s="4"/>
      <c r="CC20" s="4"/>
      <c r="CD20" s="3"/>
      <c r="CE20" s="3"/>
      <c r="CF20" t="str">
        <f>IF(BU20&lt;&gt;"", IFERROR(IF(VLOOKUP(C20,MACUAHANG!$A$5:$B$67,2,FALSE)=0,"",VLOOKUP(C20,MACUAHANG!$A$5:$B$67,2,FALSE)), ""), "")</f>
        <v/>
      </c>
      <c r="CG20" s="4"/>
      <c r="CH20" t="str">
        <f t="shared" si="23"/>
        <v/>
      </c>
      <c r="CI20" s="4"/>
      <c r="CJ20" s="4"/>
      <c r="CK20" s="4"/>
      <c r="CL20" s="4"/>
      <c r="CM20" s="4"/>
      <c r="CN20" s="4"/>
      <c r="CO20" s="4"/>
      <c r="CP20" s="4"/>
      <c r="CQ20" s="158" t="str">
        <f t="shared" si="24"/>
        <v/>
      </c>
      <c r="CR20" s="17"/>
      <c r="CS20" s="22" t="str">
        <f t="shared" si="25"/>
        <v/>
      </c>
      <c r="CT20" s="158" t="str">
        <f t="shared" si="26"/>
        <v/>
      </c>
      <c r="CU20" s="17"/>
      <c r="CV20" s="17"/>
      <c r="CW20" s="164" t="str">
        <f t="shared" si="27"/>
        <v/>
      </c>
      <c r="CX20" s="165" t="str">
        <f t="shared" si="28"/>
        <v/>
      </c>
      <c r="CY20" s="17"/>
      <c r="CZ20" s="163" t="str">
        <f>IFERROR(IF(VLOOKUP(C20,'ZALO-PAY'!$C$5:$F$67,2,FALSE)=0,"",VLOOKUP(C20,'ZALO-PAY'!$C$5:$F$67,2,FALSE)),"")</f>
        <v/>
      </c>
      <c r="DA20" s="154" t="str">
        <f t="shared" si="3"/>
        <v/>
      </c>
      <c r="DB20" s="4"/>
      <c r="DC20" s="4"/>
      <c r="DD20" s="4"/>
      <c r="DE20" s="4"/>
      <c r="DF20" s="4"/>
      <c r="DG20" s="4"/>
      <c r="DH20" s="4"/>
      <c r="DI20" s="3"/>
      <c r="DJ20" s="3"/>
      <c r="DK20" t="str">
        <f>IF(CZ20&lt;&gt;"", IFERROR(IF(VLOOKUP(C20,MACUAHANG!$A$5:$B$67,2,FALSE)=0,"",VLOOKUP(C20,MACUAHANG!$A$5:$B$67,2,FALSE)), ""), "")</f>
        <v/>
      </c>
      <c r="DL20" s="4"/>
      <c r="DM20" s="4" t="str">
        <f t="shared" si="29"/>
        <v/>
      </c>
      <c r="DN20" s="4"/>
      <c r="DO20" s="4"/>
      <c r="DP20" s="4"/>
      <c r="DQ20" s="4"/>
      <c r="DR20" s="4"/>
      <c r="DS20" s="4"/>
      <c r="DT20" s="4"/>
      <c r="DU20" s="4"/>
      <c r="DV20" s="158" t="str">
        <f t="shared" si="30"/>
        <v/>
      </c>
      <c r="DW20" s="17"/>
      <c r="DX20" s="22" t="str">
        <f t="shared" si="31"/>
        <v/>
      </c>
      <c r="DY20" s="158">
        <f t="shared" si="32"/>
        <v>45909</v>
      </c>
      <c r="DZ20" s="17"/>
      <c r="EA20" s="17"/>
      <c r="EB20" s="164">
        <f t="shared" si="33"/>
        <v>1121</v>
      </c>
      <c r="EC20" s="14" t="str">
        <f t="shared" si="34"/>
        <v>113111</v>
      </c>
      <c r="ED20" s="17"/>
      <c r="EE20" s="163">
        <f>IFERROR(IF(VLOOKUP(C20,'VN-PAY'!$C$5:$D$67,2,FALSE)=0,"",VLOOKUP(C20,'VN-PAY'!$C$5:$D$67,2,FALSE)),"")</f>
        <v>4178</v>
      </c>
      <c r="EF20" s="154" t="str">
        <f t="shared" si="4"/>
        <v>Chi phí chiết khấu trả cho kênh đối tác VnPay 09/09/2025 chi nhánh CÀ PHÊ MUỐI CHÚ LONG - 07 BÌNH LONG</v>
      </c>
      <c r="EG20" s="4"/>
      <c r="EH20" s="4"/>
      <c r="EI20" s="4"/>
      <c r="EJ20" s="4"/>
      <c r="EK20" s="4"/>
      <c r="EL20" s="4"/>
      <c r="EM20" s="4"/>
      <c r="EN20" s="3"/>
      <c r="EO20" s="3"/>
      <c r="EP20" t="str">
        <f>IF(EE20&lt;&gt;"", IFERROR(IF(VLOOKUP(C20,MACUAHANG!$A$5:$B$67,2,FALSE)=0,"",VLOOKUP(C20,MACUAHANG!$A$5:$B$67,2,FALSE)), ""), "")</f>
        <v>CH.7BL</v>
      </c>
      <c r="EQ20" s="4"/>
      <c r="ER20" s="4" t="str">
        <f t="shared" si="35"/>
        <v>VH.PHH</v>
      </c>
      <c r="ES20" s="4"/>
      <c r="ET20" s="4"/>
      <c r="EU20" s="4"/>
      <c r="EV20" s="4"/>
      <c r="EW20" s="4"/>
      <c r="EX20" s="4"/>
      <c r="EY20" s="4"/>
      <c r="EZ20" s="4"/>
      <c r="FA20" s="158">
        <f t="shared" si="36"/>
        <v>45909</v>
      </c>
      <c r="FB20" s="17"/>
      <c r="FC20" s="22" t="str">
        <f t="shared" si="37"/>
        <v>VNPay</v>
      </c>
      <c r="FD20" s="158" t="str">
        <f t="shared" si="38"/>
        <v/>
      </c>
      <c r="FE20" s="17"/>
      <c r="FF20" s="17"/>
      <c r="FG20" s="17" t="str">
        <f t="shared" si="39"/>
        <v/>
      </c>
      <c r="FH20" s="14" t="str">
        <f t="shared" si="40"/>
        <v/>
      </c>
      <c r="FI20" s="17"/>
      <c r="FJ20" s="200" t="str">
        <f>IFERROR(IF(VLOOKUP(C20,VILL!$A$5:$E$68,4,FALSE)=0,"",VLOOKUP(C20,VILL!$A$5:$E$68,4,FALSE)),"")</f>
        <v/>
      </c>
      <c r="FK20" s="154" t="str">
        <f t="shared" si="5"/>
        <v/>
      </c>
      <c r="FL20" s="4"/>
      <c r="FM20" s="4"/>
      <c r="FN20" s="4"/>
      <c r="FO20" s="4"/>
      <c r="FP20" s="4"/>
      <c r="FQ20" s="4"/>
      <c r="FR20" s="4"/>
      <c r="FS20" s="3"/>
      <c r="FT20" s="3"/>
      <c r="FU20" t="str">
        <f>IF(FJ20&lt;&gt;"", IFERROR(IF(VLOOKUP(C20,MACUAHANG!$A$5:$B$67,2,FALSE)=0,"",VLOOKUP(C20,MACUAHANG!$A$5:$B$67,2,FALSE)), ""), "")</f>
        <v/>
      </c>
      <c r="FV20" s="4"/>
      <c r="FW20" s="4" t="str">
        <f t="shared" si="41"/>
        <v/>
      </c>
      <c r="FX20" s="4"/>
      <c r="FY20" s="4"/>
      <c r="FZ20" s="4"/>
      <c r="GA20" s="4"/>
      <c r="GB20" s="4"/>
      <c r="GC20" s="4"/>
      <c r="GD20" s="4"/>
      <c r="GE20" s="4"/>
      <c r="GF20" s="158" t="str">
        <f t="shared" si="42"/>
        <v/>
      </c>
      <c r="GG20" s="17"/>
      <c r="GH20" s="14"/>
      <c r="GI20" s="18" t="str">
        <f t="shared" si="43"/>
        <v/>
      </c>
      <c r="GJ20" s="17"/>
      <c r="GK20" s="17"/>
      <c r="GL20" s="17" t="str">
        <f t="shared" si="44"/>
        <v/>
      </c>
      <c r="GM20" s="14" t="str">
        <f t="shared" si="45"/>
        <v/>
      </c>
      <c r="GN20" s="17"/>
      <c r="GO20" s="17" t="str">
        <f>IFERROR(IF(VLOOKUP(C20,RYO!$A$5:$E$68,4,FALSE)=0,"",VLOOKUP(C20,RYO!$A$5:$E$68,4,FALSE)),"")</f>
        <v/>
      </c>
      <c r="GP20" s="154" t="str">
        <f t="shared" si="6"/>
        <v/>
      </c>
      <c r="GQ20" s="4"/>
      <c r="GR20" s="4"/>
      <c r="GS20" s="4"/>
      <c r="GT20" s="4"/>
      <c r="GU20" s="4"/>
      <c r="GV20" s="4"/>
      <c r="GW20" s="4"/>
      <c r="GX20" s="3"/>
      <c r="GY20" s="3"/>
      <c r="GZ20" t="str">
        <f>IF(GO20&lt;&gt;"", IFERROR(IF(VLOOKUP(C20,MACUAHANG!$A$5:$B$67,2,FALSE)=0,"",VLOOKUP(C20,MACUAHANG!$A$5:$B$67,2,FALSE)), ""), "")</f>
        <v/>
      </c>
      <c r="HA20" s="4"/>
      <c r="HB20" s="4" t="str">
        <f t="shared" si="46"/>
        <v/>
      </c>
      <c r="HC20" s="4"/>
      <c r="HD20" s="4"/>
      <c r="HE20" s="4"/>
      <c r="HF20" s="4"/>
      <c r="HG20" s="4"/>
      <c r="HH20" s="4"/>
      <c r="HI20" s="4"/>
      <c r="HJ20" s="4"/>
      <c r="HK20" s="18" t="str">
        <f t="shared" si="47"/>
        <v/>
      </c>
      <c r="HL20" s="17"/>
      <c r="HM20" s="14"/>
      <c r="HN20" s="158">
        <f t="shared" si="48"/>
        <v>45909</v>
      </c>
      <c r="HO20" s="17"/>
      <c r="HP20" s="17"/>
      <c r="HQ20" s="17">
        <f t="shared" si="49"/>
        <v>1121</v>
      </c>
      <c r="HR20" s="14" t="str">
        <f t="shared" si="50"/>
        <v>113103</v>
      </c>
      <c r="HS20" s="17"/>
      <c r="HT20" s="163">
        <f>IFERROR(IF(VLOOKUP(C20,'MOMO '!C:E,3,FALSE)=0,"",VLOOKUP(C20,'MOMO '!C:E,3,FALSE)),"")</f>
        <v>3080</v>
      </c>
      <c r="HU20" s="154" t="str">
        <f t="shared" si="7"/>
        <v>Chi phí chiết khấu trả cho kênh đối tác MoMo 09/09/2025 chi nhánh CÀ PHÊ MUỐI CHÚ LONG - 07 BÌNH LONG</v>
      </c>
      <c r="HV20" s="4"/>
      <c r="HW20" s="4"/>
      <c r="HX20" s="4"/>
      <c r="HY20" s="4"/>
      <c r="HZ20" s="4"/>
      <c r="IA20" s="4"/>
      <c r="IB20" s="4"/>
      <c r="IC20" s="3"/>
      <c r="ID20" s="3"/>
      <c r="IE20" t="str">
        <f>IF(HT20&lt;&gt;"", IFERROR(IF(VLOOKUP(C20,MACUAHANG!$A$5:$B$67,2,FALSE)=0,"",VLOOKUP(C20,MACUAHANG!$A$5:$B$67,2,FALSE)), ""), "")</f>
        <v>CH.7BL</v>
      </c>
      <c r="IF20" s="4"/>
      <c r="IG20" s="4" t="str">
        <f t="shared" si="51"/>
        <v>VH.PHH</v>
      </c>
      <c r="IH20" s="4"/>
      <c r="II20" s="4"/>
      <c r="IJ20" s="4"/>
      <c r="IK20" s="4"/>
      <c r="IL20" s="4"/>
      <c r="IM20" s="4"/>
      <c r="IN20" s="4"/>
      <c r="IO20" s="4"/>
      <c r="IP20" s="18">
        <f t="shared" si="52"/>
        <v>45909</v>
      </c>
      <c r="IQ20" s="17"/>
      <c r="IR20" s="22" t="str">
        <f t="shared" si="53"/>
        <v>Momo</v>
      </c>
      <c r="IS20" s="18" t="str">
        <f t="shared" si="54"/>
        <v/>
      </c>
      <c r="IT20" s="17"/>
      <c r="IU20" s="17"/>
      <c r="IV20" s="17" t="str">
        <f t="shared" si="55"/>
        <v/>
      </c>
      <c r="IW20" s="14" t="str">
        <f t="shared" si="56"/>
        <v/>
      </c>
      <c r="IX20" s="17"/>
      <c r="IY20" s="17" t="str">
        <f>IFERROR(IF(VLOOKUP(C20,XANH_PIVOT!$C$5:$D$67,2,FALSE)=0,"",VLOOKUP(C20,XANH_PIVOT!$C$5:$D$67,2,FALSE)),"")</f>
        <v/>
      </c>
      <c r="IZ20" s="154" t="str">
        <f t="shared" si="8"/>
        <v/>
      </c>
      <c r="JA20" s="4"/>
      <c r="JB20" s="4"/>
      <c r="JC20" s="4"/>
      <c r="JD20" s="4"/>
      <c r="JE20" s="4"/>
      <c r="JF20" s="4"/>
      <c r="JG20" s="4"/>
      <c r="JH20" s="3"/>
      <c r="JI20" s="3"/>
      <c r="JJ20" t="str">
        <f>IF(IY20&lt;&gt;"", IFERROR(IF(VLOOKUP(C20,MACUAHANG!$A$5:$B$67,2,FALSE)=0,"",VLOOKUP(C20,MACUAHANG!$A$5:$B$67,2,FALSE)), ""), "")</f>
        <v/>
      </c>
      <c r="JK20" s="4"/>
      <c r="JL20" s="4" t="str">
        <f t="shared" si="57"/>
        <v/>
      </c>
      <c r="JM20" s="4"/>
      <c r="JN20" s="4"/>
      <c r="JO20" s="4"/>
      <c r="JP20" s="4"/>
      <c r="JQ20" s="4"/>
      <c r="JR20" s="4"/>
      <c r="JS20" s="4"/>
      <c r="JT20" s="4"/>
      <c r="JU20" s="18" t="str">
        <f t="shared" si="58"/>
        <v/>
      </c>
      <c r="JV20" s="17"/>
    </row>
    <row r="21" spans="1:282" ht="22.5" customHeight="1">
      <c r="A21" s="5">
        <v>9</v>
      </c>
      <c r="B21" s="266" t="s">
        <v>137</v>
      </c>
      <c r="C21" s="7" t="s">
        <v>65</v>
      </c>
      <c r="D21" s="25">
        <v>0</v>
      </c>
      <c r="E21" s="16" t="str">
        <f t="shared" si="10"/>
        <v/>
      </c>
      <c r="H21" s="28" t="str">
        <f t="shared" si="11"/>
        <v/>
      </c>
      <c r="I21" s="222" t="str">
        <f t="shared" si="12"/>
        <v/>
      </c>
      <c r="K21" t="str">
        <f>IFERROR(IF(VLOOKUP(C21,'PHÍ RÚT TIỀN'!$C$5:$F$67,4,FALSE)=0,"",VLOOKUP(C21,'PHÍ RÚT TIỀN'!$C$5:$F$67,4,FALSE)),"")</f>
        <v/>
      </c>
      <c r="L21" s="23" t="str">
        <f t="shared" si="0"/>
        <v/>
      </c>
      <c r="V21" t="str">
        <f>IF(K21&lt;&gt;"", IFERROR(IF(VLOOKUP(C21,MACUAHANG!$A$5:$B$67,2,FALSE)=0,"",VLOOKUP(C21,MACUAHANG!$A$5:$B$67,2,FALSE)), ""), "")</f>
        <v/>
      </c>
      <c r="X21" t="str">
        <f t="shared" si="13"/>
        <v/>
      </c>
      <c r="AG21" s="16" t="str">
        <f t="shared" si="14"/>
        <v/>
      </c>
      <c r="AH21" s="14"/>
      <c r="AI21" s="14"/>
      <c r="AJ21" s="16" t="str">
        <f t="shared" si="15"/>
        <v/>
      </c>
      <c r="AM21" s="28" t="str">
        <f t="shared" si="16"/>
        <v/>
      </c>
      <c r="AN21" t="str">
        <f t="shared" si="17"/>
        <v/>
      </c>
      <c r="AP21" t="str">
        <f>IFERROR(IF(VLOOKUP(C21,GRAB!$C21:$D83,2,FALSE)=0,"",VLOOKUP(C21,GRAB!C:D,2,FALSE)),"")</f>
        <v/>
      </c>
      <c r="AQ21" s="74" t="str">
        <f t="shared" si="1"/>
        <v/>
      </c>
      <c r="BA21" t="str">
        <f>IF(AP21&lt;&gt;"", IFERROR(IF(VLOOKUP(C21,MACUAHANG!$A$5:$B$67,2,FALSE)=0,"",VLOOKUP(C21,MACUAHANG!$A$5:$B$67,2,FALSE)), ""), "")</f>
        <v/>
      </c>
      <c r="BC21" t="str">
        <f t="shared" si="18"/>
        <v/>
      </c>
      <c r="BL21" s="72" t="str">
        <f t="shared" si="19"/>
        <v/>
      </c>
      <c r="BM21" s="14"/>
      <c r="BN21" s="14"/>
      <c r="BO21" s="158" t="str">
        <f t="shared" si="20"/>
        <v/>
      </c>
      <c r="BP21" s="17"/>
      <c r="BQ21" s="17"/>
      <c r="BR21" s="164" t="str">
        <f t="shared" si="21"/>
        <v/>
      </c>
      <c r="BS21" s="14" t="str">
        <f t="shared" si="22"/>
        <v/>
      </c>
      <c r="BT21" s="17"/>
      <c r="BU21" s="17" t="str">
        <f>IFERROR(IF(VLOOKUP(C21,BE!C21:D83,2,FALSE)=0,"",VLOOKUP(C21,BE!C:D,2,FALSE)),"")</f>
        <v/>
      </c>
      <c r="BV21" s="154" t="str">
        <f t="shared" si="2"/>
        <v/>
      </c>
      <c r="BW21" s="4"/>
      <c r="BX21" s="4"/>
      <c r="BY21" s="4"/>
      <c r="BZ21" s="4"/>
      <c r="CA21" s="4"/>
      <c r="CB21" s="4"/>
      <c r="CC21" s="4"/>
      <c r="CD21" s="3"/>
      <c r="CE21" s="3"/>
      <c r="CF21" t="str">
        <f>IF(BU21&lt;&gt;"", IFERROR(IF(VLOOKUP(C21,MACUAHANG!$A$5:$B$67,2,FALSE)=0,"",VLOOKUP(C21,MACUAHANG!$A$5:$B$67,2,FALSE)), ""), "")</f>
        <v/>
      </c>
      <c r="CG21" s="4"/>
      <c r="CH21" t="str">
        <f t="shared" si="23"/>
        <v/>
      </c>
      <c r="CI21" s="4"/>
      <c r="CJ21" s="4"/>
      <c r="CK21" s="4"/>
      <c r="CL21" s="4"/>
      <c r="CM21" s="4"/>
      <c r="CN21" s="4"/>
      <c r="CO21" s="4"/>
      <c r="CP21" s="4"/>
      <c r="CQ21" s="158" t="str">
        <f t="shared" si="24"/>
        <v/>
      </c>
      <c r="CR21" s="17"/>
      <c r="CS21" s="22" t="str">
        <f t="shared" si="25"/>
        <v/>
      </c>
      <c r="CT21" s="158">
        <f t="shared" si="26"/>
        <v>45909</v>
      </c>
      <c r="CU21" s="17"/>
      <c r="CV21" s="17"/>
      <c r="CW21" s="164">
        <f t="shared" si="27"/>
        <v>1121</v>
      </c>
      <c r="CX21" s="165" t="str">
        <f t="shared" si="28"/>
        <v>113106</v>
      </c>
      <c r="CY21" s="17"/>
      <c r="CZ21" s="163">
        <f>IFERROR(IF(VLOOKUP(C21,'ZALO-PAY'!$C$5:$F$67,2,FALSE)=0,"",VLOOKUP(C21,'ZALO-PAY'!$C$5:$F$67,2,FALSE)),"")</f>
        <v>198</v>
      </c>
      <c r="DA21" s="154" t="str">
        <f t="shared" si="3"/>
        <v>Chi phí chiết khấu trả cho kênh đối tác ZaloPay 09/09/2025 chi nhánh CÀ PHÊ MUỐI CHÚ LONG - 190 HUỲNH VĂN BÁNH</v>
      </c>
      <c r="DB21" s="4"/>
      <c r="DC21" s="4"/>
      <c r="DD21" s="4"/>
      <c r="DE21" s="4"/>
      <c r="DF21" s="4"/>
      <c r="DG21" s="4"/>
      <c r="DH21" s="4"/>
      <c r="DI21" s="3"/>
      <c r="DJ21" s="3"/>
      <c r="DK21" t="str">
        <f>IF(CZ21&lt;&gt;"", IFERROR(IF(VLOOKUP(C21,MACUAHANG!$A$5:$B$67,2,FALSE)=0,"",VLOOKUP(C21,MACUAHANG!$A$5:$B$67,2,FALSE)), ""), "")</f>
        <v>CH.190HVB</v>
      </c>
      <c r="DL21" s="4"/>
      <c r="DM21" s="4" t="str">
        <f t="shared" si="29"/>
        <v>VH.PHH</v>
      </c>
      <c r="DN21" s="4"/>
      <c r="DO21" s="4"/>
      <c r="DP21" s="4"/>
      <c r="DQ21" s="4"/>
      <c r="DR21" s="4"/>
      <c r="DS21" s="4"/>
      <c r="DT21" s="4"/>
      <c r="DU21" s="4"/>
      <c r="DV21" s="158">
        <f t="shared" si="30"/>
        <v>45909</v>
      </c>
      <c r="DW21" s="17"/>
      <c r="DX21" s="22" t="str">
        <f t="shared" si="31"/>
        <v>ZaloPay</v>
      </c>
      <c r="DY21" s="158" t="str">
        <f t="shared" si="32"/>
        <v/>
      </c>
      <c r="DZ21" s="17"/>
      <c r="EA21" s="17"/>
      <c r="EB21" s="164" t="str">
        <f t="shared" si="33"/>
        <v/>
      </c>
      <c r="EC21" s="14" t="str">
        <f t="shared" si="34"/>
        <v/>
      </c>
      <c r="ED21" s="17"/>
      <c r="EE21" s="163" t="str">
        <f>IFERROR(IF(VLOOKUP(C21,'VN-PAY'!$C$5:$D$67,2,FALSE)=0,"",VLOOKUP(C21,'VN-PAY'!$C$5:$D$67,2,FALSE)),"")</f>
        <v/>
      </c>
      <c r="EF21" s="154" t="str">
        <f t="shared" si="4"/>
        <v/>
      </c>
      <c r="EG21" s="4"/>
      <c r="EH21" s="4"/>
      <c r="EI21" s="4"/>
      <c r="EJ21" s="4"/>
      <c r="EK21" s="4"/>
      <c r="EL21" s="4"/>
      <c r="EM21" s="4"/>
      <c r="EN21" s="3"/>
      <c r="EO21" s="3"/>
      <c r="EP21" t="str">
        <f>IF(EE21&lt;&gt;"", IFERROR(IF(VLOOKUP(C21,MACUAHANG!$A$5:$B$67,2,FALSE)=0,"",VLOOKUP(C21,MACUAHANG!$A$5:$B$67,2,FALSE)), ""), "")</f>
        <v/>
      </c>
      <c r="EQ21" s="4"/>
      <c r="ER21" s="4" t="str">
        <f t="shared" si="35"/>
        <v/>
      </c>
      <c r="ES21" s="4"/>
      <c r="ET21" s="4"/>
      <c r="EU21" s="4"/>
      <c r="EV21" s="4"/>
      <c r="EW21" s="4"/>
      <c r="EX21" s="4"/>
      <c r="EY21" s="4"/>
      <c r="EZ21" s="4"/>
      <c r="FA21" s="158" t="str">
        <f t="shared" si="36"/>
        <v/>
      </c>
      <c r="FB21" s="17"/>
      <c r="FC21" s="22" t="str">
        <f t="shared" si="37"/>
        <v/>
      </c>
      <c r="FD21" s="158" t="str">
        <f t="shared" si="38"/>
        <v/>
      </c>
      <c r="FE21" s="17"/>
      <c r="FF21" s="17"/>
      <c r="FG21" s="17" t="str">
        <f t="shared" si="39"/>
        <v/>
      </c>
      <c r="FH21" s="14" t="str">
        <f t="shared" si="40"/>
        <v/>
      </c>
      <c r="FI21" s="17"/>
      <c r="FJ21" s="200" t="str">
        <f>IFERROR(IF(VLOOKUP(C21,VILL!$A$5:$E$68,4,FALSE)=0,"",VLOOKUP(C21,VILL!$A$5:$E$68,4,FALSE)),"")</f>
        <v/>
      </c>
      <c r="FK21" s="154" t="str">
        <f t="shared" si="5"/>
        <v/>
      </c>
      <c r="FL21" s="4"/>
      <c r="FM21" s="4"/>
      <c r="FN21" s="4"/>
      <c r="FO21" s="4"/>
      <c r="FP21" s="4"/>
      <c r="FQ21" s="4"/>
      <c r="FR21" s="4"/>
      <c r="FS21" s="3"/>
      <c r="FT21" s="3"/>
      <c r="FU21" t="str">
        <f>IF(FJ21&lt;&gt;"", IFERROR(IF(VLOOKUP(C21,MACUAHANG!$A$5:$B$67,2,FALSE)=0,"",VLOOKUP(C21,MACUAHANG!$A$5:$B$67,2,FALSE)), ""), "")</f>
        <v/>
      </c>
      <c r="FV21" s="4"/>
      <c r="FW21" s="4" t="str">
        <f t="shared" si="41"/>
        <v/>
      </c>
      <c r="FX21" s="4"/>
      <c r="FY21" s="4"/>
      <c r="FZ21" s="4"/>
      <c r="GA21" s="4"/>
      <c r="GB21" s="4"/>
      <c r="GC21" s="4"/>
      <c r="GD21" s="4"/>
      <c r="GE21" s="4"/>
      <c r="GF21" s="158" t="str">
        <f t="shared" si="42"/>
        <v/>
      </c>
      <c r="GG21" s="17"/>
      <c r="GH21" s="14"/>
      <c r="GI21" s="18" t="str">
        <f t="shared" si="43"/>
        <v/>
      </c>
      <c r="GJ21" s="17"/>
      <c r="GK21" s="17"/>
      <c r="GL21" s="17" t="str">
        <f t="shared" si="44"/>
        <v/>
      </c>
      <c r="GM21" s="14" t="str">
        <f t="shared" si="45"/>
        <v/>
      </c>
      <c r="GN21" s="17"/>
      <c r="GO21" s="17" t="str">
        <f>IFERROR(IF(VLOOKUP(C21,RYO!$A$5:$E$68,4,FALSE)=0,"",VLOOKUP(C21,RYO!$A$5:$E$68,4,FALSE)),"")</f>
        <v/>
      </c>
      <c r="GP21" s="154" t="str">
        <f t="shared" si="6"/>
        <v/>
      </c>
      <c r="GQ21" s="4"/>
      <c r="GR21" s="4"/>
      <c r="GS21" s="4"/>
      <c r="GT21" s="4"/>
      <c r="GU21" s="4"/>
      <c r="GV21" s="4"/>
      <c r="GW21" s="4"/>
      <c r="GX21" s="3"/>
      <c r="GY21" s="3"/>
      <c r="GZ21" t="str">
        <f>IF(GO21&lt;&gt;"", IFERROR(IF(VLOOKUP(C21,MACUAHANG!$A$5:$B$67,2,FALSE)=0,"",VLOOKUP(C21,MACUAHANG!$A$5:$B$67,2,FALSE)), ""), "")</f>
        <v/>
      </c>
      <c r="HA21" s="4"/>
      <c r="HB21" s="4" t="str">
        <f t="shared" si="46"/>
        <v/>
      </c>
      <c r="HC21" s="4"/>
      <c r="HD21" s="4"/>
      <c r="HE21" s="4"/>
      <c r="HF21" s="4"/>
      <c r="HG21" s="4"/>
      <c r="HH21" s="4"/>
      <c r="HI21" s="4"/>
      <c r="HJ21" s="4"/>
      <c r="HK21" s="18" t="str">
        <f t="shared" si="47"/>
        <v/>
      </c>
      <c r="HL21" s="17"/>
      <c r="HM21" s="14"/>
      <c r="HN21" s="158">
        <f t="shared" si="48"/>
        <v>45909</v>
      </c>
      <c r="HO21" s="17"/>
      <c r="HP21" s="17"/>
      <c r="HQ21" s="17">
        <f t="shared" si="49"/>
        <v>1121</v>
      </c>
      <c r="HR21" s="14" t="str">
        <f t="shared" si="50"/>
        <v>113103</v>
      </c>
      <c r="HS21" s="17"/>
      <c r="HT21" s="163">
        <f>IFERROR(IF(VLOOKUP(C21,'MOMO '!C:E,3,FALSE)=0,"",VLOOKUP(C21,'MOMO '!C:E,3,FALSE)),"")</f>
        <v>5362.5</v>
      </c>
      <c r="HU21" s="154" t="str">
        <f t="shared" si="7"/>
        <v>Chi phí chiết khấu trả cho kênh đối tác MoMo 09/09/2025 chi nhánh CÀ PHÊ MUỐI CHÚ LONG - 190 HUỲNH VĂN BÁNH</v>
      </c>
      <c r="HV21" s="4"/>
      <c r="HW21" s="4"/>
      <c r="HX21" s="4"/>
      <c r="HY21" s="4"/>
      <c r="HZ21" s="4"/>
      <c r="IA21" s="4"/>
      <c r="IB21" s="4"/>
      <c r="IC21" s="3"/>
      <c r="ID21" s="3"/>
      <c r="IE21" t="str">
        <f>IF(HT21&lt;&gt;"", IFERROR(IF(VLOOKUP(C21,MACUAHANG!$A$5:$B$67,2,FALSE)=0,"",VLOOKUP(C21,MACUAHANG!$A$5:$B$67,2,FALSE)), ""), "")</f>
        <v>CH.190HVB</v>
      </c>
      <c r="IF21" s="4"/>
      <c r="IG21" s="4" t="str">
        <f t="shared" si="51"/>
        <v>VH.PHH</v>
      </c>
      <c r="IH21" s="4"/>
      <c r="II21" s="4"/>
      <c r="IJ21" s="4"/>
      <c r="IK21" s="4"/>
      <c r="IL21" s="4"/>
      <c r="IM21" s="4"/>
      <c r="IN21" s="4"/>
      <c r="IO21" s="4"/>
      <c r="IP21" s="18">
        <f t="shared" si="52"/>
        <v>45909</v>
      </c>
      <c r="IQ21" s="17"/>
      <c r="IR21" s="22" t="str">
        <f t="shared" si="53"/>
        <v>Momo</v>
      </c>
      <c r="IS21" s="18" t="str">
        <f t="shared" si="54"/>
        <v/>
      </c>
      <c r="IT21" s="17"/>
      <c r="IU21" s="17"/>
      <c r="IV21" s="17" t="str">
        <f t="shared" si="55"/>
        <v/>
      </c>
      <c r="IW21" s="14" t="str">
        <f t="shared" si="56"/>
        <v/>
      </c>
      <c r="IX21" s="17"/>
      <c r="IY21" s="17" t="str">
        <f>IFERROR(IF(VLOOKUP(C21,XANH_PIVOT!$C$5:$D$67,2,FALSE)=0,"",VLOOKUP(C21,XANH_PIVOT!$C$5:$D$67,2,FALSE)),"")</f>
        <v/>
      </c>
      <c r="IZ21" s="154" t="str">
        <f t="shared" si="8"/>
        <v/>
      </c>
      <c r="JA21" s="4"/>
      <c r="JB21" s="4"/>
      <c r="JC21" s="4"/>
      <c r="JD21" s="4"/>
      <c r="JE21" s="4"/>
      <c r="JF21" s="4"/>
      <c r="JG21" s="4"/>
      <c r="JH21" s="3"/>
      <c r="JI21" s="3"/>
      <c r="JJ21" t="str">
        <f>IF(IY21&lt;&gt;"", IFERROR(IF(VLOOKUP(C21,MACUAHANG!$A$5:$B$67,2,FALSE)=0,"",VLOOKUP(C21,MACUAHANG!$A$5:$B$67,2,FALSE)), ""), "")</f>
        <v/>
      </c>
      <c r="JK21" s="4"/>
      <c r="JL21" s="4" t="str">
        <f t="shared" si="57"/>
        <v/>
      </c>
      <c r="JM21" s="4"/>
      <c r="JN21" s="4"/>
      <c r="JO21" s="4"/>
      <c r="JP21" s="4"/>
      <c r="JQ21" s="4"/>
      <c r="JR21" s="4"/>
      <c r="JS21" s="4"/>
      <c r="JT21" s="4"/>
      <c r="JU21" s="18" t="str">
        <f t="shared" si="58"/>
        <v/>
      </c>
      <c r="JV21" s="17"/>
    </row>
    <row r="22" spans="1:282" ht="22.5" customHeight="1">
      <c r="A22" s="5">
        <f t="shared" si="9"/>
        <v>10</v>
      </c>
      <c r="B22" s="266" t="s">
        <v>137</v>
      </c>
      <c r="C22" s="7" t="s">
        <v>66</v>
      </c>
      <c r="D22" s="25">
        <v>0</v>
      </c>
      <c r="E22" s="16" t="str">
        <f t="shared" si="10"/>
        <v/>
      </c>
      <c r="H22" s="28" t="str">
        <f t="shared" si="11"/>
        <v/>
      </c>
      <c r="I22" s="222" t="str">
        <f t="shared" si="12"/>
        <v/>
      </c>
      <c r="K22" t="str">
        <f>IFERROR(IF(VLOOKUP(C22,'PHÍ RÚT TIỀN'!$C$5:$F$67,4,FALSE)=0,"",VLOOKUP(C22,'PHÍ RÚT TIỀN'!$C$5:$F$67,4,FALSE)),"")</f>
        <v/>
      </c>
      <c r="L22" s="23" t="str">
        <f t="shared" si="0"/>
        <v/>
      </c>
      <c r="V22" t="str">
        <f>IF(K22&lt;&gt;"", IFERROR(IF(VLOOKUP(C22,MACUAHANG!$A$5:$B$67,2,FALSE)=0,"",VLOOKUP(C22,MACUAHANG!$A$5:$B$67,2,FALSE)), ""), "")</f>
        <v/>
      </c>
      <c r="X22" t="str">
        <f t="shared" si="13"/>
        <v/>
      </c>
      <c r="AG22" s="16" t="str">
        <f t="shared" si="14"/>
        <v/>
      </c>
      <c r="AH22" s="14"/>
      <c r="AI22" s="14"/>
      <c r="AJ22" s="16" t="str">
        <f t="shared" si="15"/>
        <v/>
      </c>
      <c r="AM22" s="28" t="str">
        <f t="shared" si="16"/>
        <v/>
      </c>
      <c r="AN22" t="str">
        <f t="shared" si="17"/>
        <v/>
      </c>
      <c r="AP22" t="str">
        <f>IFERROR(IF(VLOOKUP(C22,GRAB!$C22:$D84,2,FALSE)=0,"",VLOOKUP(C22,GRAB!C:D,2,FALSE)),"")</f>
        <v/>
      </c>
      <c r="AQ22" s="74" t="str">
        <f t="shared" si="1"/>
        <v/>
      </c>
      <c r="BA22" t="str">
        <f>IF(AP22&lt;&gt;"", IFERROR(IF(VLOOKUP(C22,MACUAHANG!$A$5:$B$67,2,FALSE)=0,"",VLOOKUP(C22,MACUAHANG!$A$5:$B$67,2,FALSE)), ""), "")</f>
        <v/>
      </c>
      <c r="BC22" t="str">
        <f t="shared" si="18"/>
        <v/>
      </c>
      <c r="BL22" s="72" t="str">
        <f t="shared" si="19"/>
        <v/>
      </c>
      <c r="BM22" s="14"/>
      <c r="BN22" s="14"/>
      <c r="BO22" s="158" t="str">
        <f t="shared" si="20"/>
        <v/>
      </c>
      <c r="BP22" s="17"/>
      <c r="BQ22" s="17"/>
      <c r="BR22" s="164" t="str">
        <f t="shared" si="21"/>
        <v/>
      </c>
      <c r="BS22" s="14" t="str">
        <f t="shared" si="22"/>
        <v/>
      </c>
      <c r="BT22" s="17"/>
      <c r="BU22" s="17" t="str">
        <f>IFERROR(IF(VLOOKUP(C22,BE!C22:D84,2,FALSE)=0,"",VLOOKUP(C22,BE!C:D,2,FALSE)),"")</f>
        <v/>
      </c>
      <c r="BV22" s="154" t="str">
        <f t="shared" si="2"/>
        <v/>
      </c>
      <c r="BW22" s="4"/>
      <c r="BX22" s="4"/>
      <c r="BY22" s="4"/>
      <c r="BZ22" s="4"/>
      <c r="CA22" s="4"/>
      <c r="CB22" s="4"/>
      <c r="CC22" s="4"/>
      <c r="CD22" s="3"/>
      <c r="CE22" s="3"/>
      <c r="CF22" t="str">
        <f>IF(BU22&lt;&gt;"", IFERROR(IF(VLOOKUP(C22,MACUAHANG!$A$5:$B$67,2,FALSE)=0,"",VLOOKUP(C22,MACUAHANG!$A$5:$B$67,2,FALSE)), ""), "")</f>
        <v/>
      </c>
      <c r="CG22" s="4"/>
      <c r="CH22" t="str">
        <f t="shared" si="23"/>
        <v/>
      </c>
      <c r="CI22" s="4"/>
      <c r="CJ22" s="4"/>
      <c r="CK22" s="4"/>
      <c r="CL22" s="4"/>
      <c r="CM22" s="4"/>
      <c r="CN22" s="4"/>
      <c r="CO22" s="4"/>
      <c r="CP22" s="4"/>
      <c r="CQ22" s="158" t="str">
        <f t="shared" si="24"/>
        <v/>
      </c>
      <c r="CR22" s="17"/>
      <c r="CS22" s="22" t="str">
        <f t="shared" si="25"/>
        <v/>
      </c>
      <c r="CT22" s="158" t="str">
        <f t="shared" si="26"/>
        <v/>
      </c>
      <c r="CU22" s="17"/>
      <c r="CV22" s="17"/>
      <c r="CW22" s="164" t="str">
        <f t="shared" si="27"/>
        <v/>
      </c>
      <c r="CX22" s="165" t="str">
        <f t="shared" si="28"/>
        <v/>
      </c>
      <c r="CY22" s="17"/>
      <c r="CZ22" s="163" t="str">
        <f>IFERROR(IF(VLOOKUP(C22,'ZALO-PAY'!$C$5:$F$67,2,FALSE)=0,"",VLOOKUP(C22,'ZALO-PAY'!$C$5:$F$67,2,FALSE)),"")</f>
        <v/>
      </c>
      <c r="DA22" s="154" t="str">
        <f t="shared" si="3"/>
        <v/>
      </c>
      <c r="DB22" s="4"/>
      <c r="DC22" s="4"/>
      <c r="DD22" s="4"/>
      <c r="DE22" s="4"/>
      <c r="DF22" s="4"/>
      <c r="DG22" s="4"/>
      <c r="DH22" s="4"/>
      <c r="DI22" s="3"/>
      <c r="DJ22" s="3"/>
      <c r="DK22" t="str">
        <f>IF(CZ22&lt;&gt;"", IFERROR(IF(VLOOKUP(C22,MACUAHANG!$A$5:$B$67,2,FALSE)=0,"",VLOOKUP(C22,MACUAHANG!$A$5:$B$67,2,FALSE)), ""), "")</f>
        <v/>
      </c>
      <c r="DL22" s="4"/>
      <c r="DM22" s="4" t="str">
        <f t="shared" si="29"/>
        <v/>
      </c>
      <c r="DN22" s="4"/>
      <c r="DO22" s="4"/>
      <c r="DP22" s="4"/>
      <c r="DQ22" s="4"/>
      <c r="DR22" s="4"/>
      <c r="DS22" s="4"/>
      <c r="DT22" s="4"/>
      <c r="DU22" s="4"/>
      <c r="DV22" s="158" t="str">
        <f t="shared" si="30"/>
        <v/>
      </c>
      <c r="DW22" s="17"/>
      <c r="DX22" s="22" t="str">
        <f t="shared" si="31"/>
        <v/>
      </c>
      <c r="DY22" s="158" t="str">
        <f t="shared" si="32"/>
        <v/>
      </c>
      <c r="DZ22" s="17"/>
      <c r="EA22" s="17"/>
      <c r="EB22" s="164" t="str">
        <f t="shared" si="33"/>
        <v/>
      </c>
      <c r="EC22" s="14" t="str">
        <f t="shared" si="34"/>
        <v/>
      </c>
      <c r="ED22" s="17"/>
      <c r="EE22" s="163" t="str">
        <f>IFERROR(IF(VLOOKUP(C22,'VN-PAY'!$C$5:$D$67,2,FALSE)=0,"",VLOOKUP(C22,'VN-PAY'!$C$5:$D$67,2,FALSE)),"")</f>
        <v/>
      </c>
      <c r="EF22" s="154" t="str">
        <f t="shared" si="4"/>
        <v/>
      </c>
      <c r="EG22" s="4"/>
      <c r="EH22" s="4"/>
      <c r="EI22" s="4"/>
      <c r="EJ22" s="4"/>
      <c r="EK22" s="4"/>
      <c r="EL22" s="4"/>
      <c r="EM22" s="4"/>
      <c r="EN22" s="3"/>
      <c r="EO22" s="3"/>
      <c r="EP22" t="str">
        <f>IF(EE22&lt;&gt;"", IFERROR(IF(VLOOKUP(C22,MACUAHANG!$A$5:$B$67,2,FALSE)=0,"",VLOOKUP(C22,MACUAHANG!$A$5:$B$67,2,FALSE)), ""), "")</f>
        <v/>
      </c>
      <c r="EQ22" s="4"/>
      <c r="ER22" s="4" t="str">
        <f t="shared" si="35"/>
        <v/>
      </c>
      <c r="ES22" s="4"/>
      <c r="ET22" s="4"/>
      <c r="EU22" s="4"/>
      <c r="EV22" s="4"/>
      <c r="EW22" s="4"/>
      <c r="EX22" s="4"/>
      <c r="EY22" s="4"/>
      <c r="EZ22" s="4"/>
      <c r="FA22" s="158" t="str">
        <f t="shared" si="36"/>
        <v/>
      </c>
      <c r="FB22" s="17"/>
      <c r="FC22" s="22" t="str">
        <f t="shared" si="37"/>
        <v/>
      </c>
      <c r="FD22" s="158" t="str">
        <f t="shared" si="38"/>
        <v/>
      </c>
      <c r="FE22" s="17"/>
      <c r="FF22" s="17"/>
      <c r="FG22" s="17" t="str">
        <f t="shared" si="39"/>
        <v/>
      </c>
      <c r="FH22" s="14" t="str">
        <f t="shared" si="40"/>
        <v/>
      </c>
      <c r="FI22" s="17"/>
      <c r="FJ22" s="200" t="str">
        <f>IFERROR(IF(VLOOKUP(C22,VILL!$A$5:$E$68,4,FALSE)=0,"",VLOOKUP(C22,VILL!$A$5:$E$68,4,FALSE)),"")</f>
        <v/>
      </c>
      <c r="FK22" s="154" t="str">
        <f t="shared" si="5"/>
        <v/>
      </c>
      <c r="FL22" s="4"/>
      <c r="FM22" s="4"/>
      <c r="FN22" s="4"/>
      <c r="FO22" s="4"/>
      <c r="FP22" s="4"/>
      <c r="FQ22" s="4"/>
      <c r="FR22" s="4"/>
      <c r="FS22" s="3"/>
      <c r="FT22" s="3"/>
      <c r="FU22" t="str">
        <f>IF(FJ22&lt;&gt;"", IFERROR(IF(VLOOKUP(C22,MACUAHANG!$A$5:$B$67,2,FALSE)=0,"",VLOOKUP(C22,MACUAHANG!$A$5:$B$67,2,FALSE)), ""), "")</f>
        <v/>
      </c>
      <c r="FV22" s="4"/>
      <c r="FW22" s="4" t="str">
        <f t="shared" si="41"/>
        <v/>
      </c>
      <c r="FX22" s="4"/>
      <c r="FY22" s="4"/>
      <c r="FZ22" s="4"/>
      <c r="GA22" s="4"/>
      <c r="GB22" s="4"/>
      <c r="GC22" s="4"/>
      <c r="GD22" s="4"/>
      <c r="GE22" s="4"/>
      <c r="GF22" s="158" t="str">
        <f t="shared" si="42"/>
        <v/>
      </c>
      <c r="GG22" s="17"/>
      <c r="GH22" s="14"/>
      <c r="GI22" s="18" t="str">
        <f t="shared" si="43"/>
        <v/>
      </c>
      <c r="GJ22" s="17"/>
      <c r="GK22" s="17"/>
      <c r="GL22" s="17" t="str">
        <f t="shared" si="44"/>
        <v/>
      </c>
      <c r="GM22" s="14" t="str">
        <f t="shared" si="45"/>
        <v/>
      </c>
      <c r="GN22" s="17"/>
      <c r="GO22" s="17" t="str">
        <f>IFERROR(IF(VLOOKUP(C22,RYO!$A$5:$E$68,4,FALSE)=0,"",VLOOKUP(C22,RYO!$A$5:$E$68,4,FALSE)),"")</f>
        <v/>
      </c>
      <c r="GP22" s="154" t="str">
        <f t="shared" si="6"/>
        <v/>
      </c>
      <c r="GQ22" s="4"/>
      <c r="GR22" s="4"/>
      <c r="GS22" s="4"/>
      <c r="GT22" s="4"/>
      <c r="GU22" s="4"/>
      <c r="GV22" s="4"/>
      <c r="GW22" s="4"/>
      <c r="GX22" s="3"/>
      <c r="GY22" s="3"/>
      <c r="GZ22" t="str">
        <f>IF(GO22&lt;&gt;"", IFERROR(IF(VLOOKUP(C22,MACUAHANG!$A$5:$B$67,2,FALSE)=0,"",VLOOKUP(C22,MACUAHANG!$A$5:$B$67,2,FALSE)), ""), "")</f>
        <v/>
      </c>
      <c r="HA22" s="4"/>
      <c r="HB22" s="4" t="str">
        <f t="shared" si="46"/>
        <v/>
      </c>
      <c r="HC22" s="4"/>
      <c r="HD22" s="4"/>
      <c r="HE22" s="4"/>
      <c r="HF22" s="4"/>
      <c r="HG22" s="4"/>
      <c r="HH22" s="4"/>
      <c r="HI22" s="4"/>
      <c r="HJ22" s="4"/>
      <c r="HK22" s="18" t="str">
        <f t="shared" si="47"/>
        <v/>
      </c>
      <c r="HL22" s="17"/>
      <c r="HM22" s="14"/>
      <c r="HN22" s="158">
        <f t="shared" si="48"/>
        <v>45909</v>
      </c>
      <c r="HO22" s="17"/>
      <c r="HP22" s="17"/>
      <c r="HQ22" s="17">
        <f t="shared" si="49"/>
        <v>1121</v>
      </c>
      <c r="HR22" s="14" t="str">
        <f t="shared" si="50"/>
        <v>113103</v>
      </c>
      <c r="HS22" s="17"/>
      <c r="HT22" s="163">
        <f>IFERROR(IF(VLOOKUP(C22,'MOMO '!C:E,3,FALSE)=0,"",VLOOKUP(C22,'MOMO '!C:E,3,FALSE)),"")</f>
        <v>17336</v>
      </c>
      <c r="HU22" s="154" t="str">
        <f t="shared" si="7"/>
        <v>Chi phí chiết khấu trả cho kênh đối tác MoMo 09/09/2025 chi nhánh CÀ PHÊ MUỐI CHÚ LONG 172 HUỲNH VĂN BÁNH</v>
      </c>
      <c r="HV22" s="4"/>
      <c r="HW22" s="4"/>
      <c r="HX22" s="4"/>
      <c r="HY22" s="4"/>
      <c r="HZ22" s="4"/>
      <c r="IA22" s="4"/>
      <c r="IB22" s="4"/>
      <c r="IC22" s="3"/>
      <c r="ID22" s="3"/>
      <c r="IE22" t="str">
        <f>IF(HT22&lt;&gt;"", IFERROR(IF(VLOOKUP(C22,MACUAHANG!$A$5:$B$67,2,FALSE)=0,"",VLOOKUP(C22,MACUAHANG!$A$5:$B$67,2,FALSE)), ""), "")</f>
        <v>CH.172HVB</v>
      </c>
      <c r="IF22" s="4"/>
      <c r="IG22" s="4" t="str">
        <f t="shared" si="51"/>
        <v>VH.PHH</v>
      </c>
      <c r="IH22" s="4"/>
      <c r="II22" s="4"/>
      <c r="IJ22" s="4"/>
      <c r="IK22" s="4"/>
      <c r="IL22" s="4"/>
      <c r="IM22" s="4"/>
      <c r="IN22" s="4"/>
      <c r="IO22" s="4"/>
      <c r="IP22" s="18">
        <f t="shared" si="52"/>
        <v>45909</v>
      </c>
      <c r="IQ22" s="17"/>
      <c r="IR22" s="22" t="str">
        <f t="shared" si="53"/>
        <v>Momo</v>
      </c>
      <c r="IS22" s="18" t="str">
        <f t="shared" si="54"/>
        <v/>
      </c>
      <c r="IT22" s="17"/>
      <c r="IU22" s="17"/>
      <c r="IV22" s="17" t="str">
        <f t="shared" si="55"/>
        <v/>
      </c>
      <c r="IW22" s="14" t="str">
        <f t="shared" si="56"/>
        <v/>
      </c>
      <c r="IX22" s="17"/>
      <c r="IY22" s="17" t="str">
        <f>IFERROR(IF(VLOOKUP(C22,XANH_PIVOT!$C$5:$D$67,2,FALSE)=0,"",VLOOKUP(C22,XANH_PIVOT!$C$5:$D$67,2,FALSE)),"")</f>
        <v/>
      </c>
      <c r="IZ22" s="154" t="str">
        <f t="shared" si="8"/>
        <v/>
      </c>
      <c r="JA22" s="4"/>
      <c r="JB22" s="4"/>
      <c r="JC22" s="4"/>
      <c r="JD22" s="4"/>
      <c r="JE22" s="4"/>
      <c r="JF22" s="4"/>
      <c r="JG22" s="4"/>
      <c r="JH22" s="3"/>
      <c r="JI22" s="3"/>
      <c r="JJ22" t="str">
        <f>IF(IY22&lt;&gt;"", IFERROR(IF(VLOOKUP(C22,MACUAHANG!$A$5:$B$67,2,FALSE)=0,"",VLOOKUP(C22,MACUAHANG!$A$5:$B$67,2,FALSE)), ""), "")</f>
        <v/>
      </c>
      <c r="JK22" s="4"/>
      <c r="JL22" s="4" t="str">
        <f t="shared" si="57"/>
        <v/>
      </c>
      <c r="JM22" s="4"/>
      <c r="JN22" s="4"/>
      <c r="JO22" s="4"/>
      <c r="JP22" s="4"/>
      <c r="JQ22" s="4"/>
      <c r="JR22" s="4"/>
      <c r="JS22" s="4"/>
      <c r="JT22" s="4"/>
      <c r="JU22" s="18" t="str">
        <f t="shared" si="58"/>
        <v/>
      </c>
      <c r="JV22" s="17"/>
    </row>
    <row r="23" spans="1:282" ht="22.5" customHeight="1">
      <c r="A23" s="5">
        <v>10</v>
      </c>
      <c r="B23" s="264" t="s">
        <v>67</v>
      </c>
      <c r="C23" s="7" t="s">
        <v>68</v>
      </c>
      <c r="D23" s="24">
        <v>0</v>
      </c>
      <c r="E23" s="16" t="str">
        <f t="shared" si="10"/>
        <v/>
      </c>
      <c r="H23" s="28" t="str">
        <f t="shared" si="11"/>
        <v/>
      </c>
      <c r="I23" s="222" t="str">
        <f t="shared" si="12"/>
        <v/>
      </c>
      <c r="K23" t="str">
        <f>IFERROR(IF(VLOOKUP(C23,'PHÍ RÚT TIỀN'!$C$5:$F$67,4,FALSE)=0,"",VLOOKUP(C23,'PHÍ RÚT TIỀN'!$C$5:$F$67,4,FALSE)),"")</f>
        <v/>
      </c>
      <c r="L23" s="23" t="str">
        <f t="shared" si="0"/>
        <v/>
      </c>
      <c r="V23" t="str">
        <f>IF(K23&lt;&gt;"", IFERROR(IF(VLOOKUP(C23,MACUAHANG!$A$5:$B$67,2,FALSE)=0,"",VLOOKUP(C23,MACUAHANG!$A$5:$B$67,2,FALSE)), ""), "")</f>
        <v/>
      </c>
      <c r="X23" t="str">
        <f t="shared" si="13"/>
        <v/>
      </c>
      <c r="AG23" s="16" t="str">
        <f t="shared" si="14"/>
        <v/>
      </c>
      <c r="AH23" s="14"/>
      <c r="AI23" s="14"/>
      <c r="AJ23" s="16" t="str">
        <f t="shared" si="15"/>
        <v/>
      </c>
      <c r="AM23" s="28" t="str">
        <f t="shared" si="16"/>
        <v/>
      </c>
      <c r="AN23" t="str">
        <f t="shared" si="17"/>
        <v/>
      </c>
      <c r="AP23" t="str">
        <f>IFERROR(IF(VLOOKUP(C23,GRAB!$C23:$D85,2,FALSE)=0,"",VLOOKUP(C23,GRAB!C:D,2,FALSE)),"")</f>
        <v/>
      </c>
      <c r="AQ23" s="74" t="str">
        <f t="shared" si="1"/>
        <v/>
      </c>
      <c r="BA23" t="str">
        <f>IF(AP23&lt;&gt;"", IFERROR(IF(VLOOKUP(C23,MACUAHANG!$A$5:$B$67,2,FALSE)=0,"",VLOOKUP(C23,MACUAHANG!$A$5:$B$67,2,FALSE)), ""), "")</f>
        <v/>
      </c>
      <c r="BC23" t="str">
        <f t="shared" si="18"/>
        <v/>
      </c>
      <c r="BL23" s="72" t="str">
        <f t="shared" si="19"/>
        <v/>
      </c>
      <c r="BM23" s="14"/>
      <c r="BN23" s="14"/>
      <c r="BO23" s="158" t="str">
        <f t="shared" si="20"/>
        <v/>
      </c>
      <c r="BP23" s="17"/>
      <c r="BQ23" s="17"/>
      <c r="BR23" s="164" t="str">
        <f t="shared" si="21"/>
        <v/>
      </c>
      <c r="BS23" s="14" t="str">
        <f t="shared" si="22"/>
        <v/>
      </c>
      <c r="BT23" s="17"/>
      <c r="BU23" s="17" t="str">
        <f>IFERROR(IF(VLOOKUP(C23,BE!C23:D85,2,FALSE)=0,"",VLOOKUP(C23,BE!C:D,2,FALSE)),"")</f>
        <v/>
      </c>
      <c r="BV23" s="154" t="str">
        <f t="shared" si="2"/>
        <v/>
      </c>
      <c r="BW23" s="4"/>
      <c r="BX23" s="4"/>
      <c r="BY23" s="4"/>
      <c r="BZ23" s="4"/>
      <c r="CA23" s="4"/>
      <c r="CB23" s="4"/>
      <c r="CC23" s="4"/>
      <c r="CD23" s="3"/>
      <c r="CE23" s="3"/>
      <c r="CF23" t="str">
        <f>IF(BU23&lt;&gt;"", IFERROR(IF(VLOOKUP(C23,MACUAHANG!$A$5:$B$67,2,FALSE)=0,"",VLOOKUP(C23,MACUAHANG!$A$5:$B$67,2,FALSE)), ""), "")</f>
        <v/>
      </c>
      <c r="CG23" s="4"/>
      <c r="CH23" t="str">
        <f t="shared" si="23"/>
        <v/>
      </c>
      <c r="CI23" s="4"/>
      <c r="CJ23" s="4"/>
      <c r="CK23" s="4"/>
      <c r="CL23" s="4"/>
      <c r="CM23" s="4"/>
      <c r="CN23" s="4"/>
      <c r="CO23" s="4"/>
      <c r="CP23" s="4"/>
      <c r="CQ23" s="158" t="str">
        <f t="shared" si="24"/>
        <v/>
      </c>
      <c r="CR23" s="17"/>
      <c r="CS23" s="22" t="str">
        <f t="shared" si="25"/>
        <v/>
      </c>
      <c r="CT23" s="158" t="str">
        <f t="shared" si="26"/>
        <v/>
      </c>
      <c r="CU23" s="17"/>
      <c r="CV23" s="17"/>
      <c r="CW23" s="164" t="str">
        <f t="shared" si="27"/>
        <v/>
      </c>
      <c r="CX23" s="165" t="str">
        <f t="shared" si="28"/>
        <v/>
      </c>
      <c r="CY23" s="17"/>
      <c r="CZ23" s="163" t="str">
        <f>IFERROR(IF(VLOOKUP(C23,'ZALO-PAY'!$C$5:$F$67,2,FALSE)=0,"",VLOOKUP(C23,'ZALO-PAY'!$C$5:$F$67,2,FALSE)),"")</f>
        <v/>
      </c>
      <c r="DA23" s="154" t="str">
        <f t="shared" si="3"/>
        <v/>
      </c>
      <c r="DB23" s="4"/>
      <c r="DC23" s="4"/>
      <c r="DD23" s="4"/>
      <c r="DE23" s="4"/>
      <c r="DF23" s="4"/>
      <c r="DG23" s="4"/>
      <c r="DH23" s="4"/>
      <c r="DI23" s="3"/>
      <c r="DJ23" s="3"/>
      <c r="DK23" t="str">
        <f>IF(CZ23&lt;&gt;"", IFERROR(IF(VLOOKUP(C23,MACUAHANG!$A$5:$B$67,2,FALSE)=0,"",VLOOKUP(C23,MACUAHANG!$A$5:$B$67,2,FALSE)), ""), "")</f>
        <v/>
      </c>
      <c r="DL23" s="4"/>
      <c r="DM23" s="4" t="str">
        <f t="shared" si="29"/>
        <v/>
      </c>
      <c r="DN23" s="4"/>
      <c r="DO23" s="4"/>
      <c r="DP23" s="4"/>
      <c r="DQ23" s="4"/>
      <c r="DR23" s="4"/>
      <c r="DS23" s="4"/>
      <c r="DT23" s="4"/>
      <c r="DU23" s="4"/>
      <c r="DV23" s="158" t="str">
        <f t="shared" si="30"/>
        <v/>
      </c>
      <c r="DW23" s="17"/>
      <c r="DX23" s="22" t="str">
        <f t="shared" si="31"/>
        <v/>
      </c>
      <c r="DY23" s="158">
        <f t="shared" si="32"/>
        <v>45909</v>
      </c>
      <c r="DZ23" s="17"/>
      <c r="EA23" s="17"/>
      <c r="EB23" s="164">
        <f t="shared" si="33"/>
        <v>1121</v>
      </c>
      <c r="EC23" s="14" t="str">
        <f t="shared" si="34"/>
        <v>113111</v>
      </c>
      <c r="ED23" s="17"/>
      <c r="EE23" s="163">
        <f>IFERROR(IF(VLOOKUP(C23,'VN-PAY'!$C$5:$D$67,2,FALSE)=0,"",VLOOKUP(C23,'VN-PAY'!$C$5:$D$67,2,FALSE)),"")</f>
        <v>888</v>
      </c>
      <c r="EF23" s="154" t="str">
        <f t="shared" si="4"/>
        <v>Chi phí chiết khấu trả cho kênh đối tác VnPay 09/09/2025 chi nhánh CÀ PHÊ MUỐI CHÚ LONG - 1200A KHA VẠN CÂN</v>
      </c>
      <c r="EG23" s="4"/>
      <c r="EH23" s="4"/>
      <c r="EI23" s="4"/>
      <c r="EJ23" s="4"/>
      <c r="EK23" s="4"/>
      <c r="EL23" s="4"/>
      <c r="EM23" s="4"/>
      <c r="EN23" s="3"/>
      <c r="EO23" s="3"/>
      <c r="EP23" t="str">
        <f>IF(EE23&lt;&gt;"", IFERROR(IF(VLOOKUP(C23,MACUAHANG!$A$5:$B$67,2,FALSE)=0,"",VLOOKUP(C23,MACUAHANG!$A$5:$B$67,2,FALSE)), ""), "")</f>
        <v>CH.1200KVC</v>
      </c>
      <c r="EQ23" s="4"/>
      <c r="ER23" s="4" t="str">
        <f t="shared" si="35"/>
        <v>VH.PHH</v>
      </c>
      <c r="ES23" s="4"/>
      <c r="ET23" s="4"/>
      <c r="EU23" s="4"/>
      <c r="EV23" s="4"/>
      <c r="EW23" s="4"/>
      <c r="EX23" s="4"/>
      <c r="EY23" s="4"/>
      <c r="EZ23" s="4"/>
      <c r="FA23" s="158">
        <f t="shared" si="36"/>
        <v>45909</v>
      </c>
      <c r="FB23" s="17"/>
      <c r="FC23" s="22" t="str">
        <f t="shared" si="37"/>
        <v>VNPay</v>
      </c>
      <c r="FD23" s="158" t="str">
        <f t="shared" si="38"/>
        <v/>
      </c>
      <c r="FE23" s="17"/>
      <c r="FF23" s="17"/>
      <c r="FG23" s="17" t="str">
        <f t="shared" si="39"/>
        <v/>
      </c>
      <c r="FH23" s="14" t="str">
        <f t="shared" si="40"/>
        <v/>
      </c>
      <c r="FI23" s="17"/>
      <c r="FJ23" s="200" t="str">
        <f>IFERROR(IF(VLOOKUP(C23,VILL!$A$5:$E$68,4,FALSE)=0,"",VLOOKUP(C23,VILL!$A$5:$E$68,4,FALSE)),"")</f>
        <v/>
      </c>
      <c r="FK23" s="154" t="str">
        <f t="shared" si="5"/>
        <v/>
      </c>
      <c r="FL23" s="4"/>
      <c r="FM23" s="4"/>
      <c r="FN23" s="4"/>
      <c r="FO23" s="4"/>
      <c r="FP23" s="4"/>
      <c r="FQ23" s="4"/>
      <c r="FR23" s="4"/>
      <c r="FS23" s="3"/>
      <c r="FT23" s="3"/>
      <c r="FU23" t="str">
        <f>IF(FJ23&lt;&gt;"", IFERROR(IF(VLOOKUP(C23,MACUAHANG!$A$5:$B$67,2,FALSE)=0,"",VLOOKUP(C23,MACUAHANG!$A$5:$B$67,2,FALSE)), ""), "")</f>
        <v/>
      </c>
      <c r="FV23" s="4"/>
      <c r="FW23" s="4" t="str">
        <f t="shared" si="41"/>
        <v/>
      </c>
      <c r="FX23" s="4"/>
      <c r="FY23" s="4"/>
      <c r="FZ23" s="4"/>
      <c r="GA23" s="4"/>
      <c r="GB23" s="4"/>
      <c r="GC23" s="4"/>
      <c r="GD23" s="4"/>
      <c r="GE23" s="4"/>
      <c r="GF23" s="158" t="str">
        <f t="shared" si="42"/>
        <v/>
      </c>
      <c r="GG23" s="17"/>
      <c r="GH23" s="14"/>
      <c r="GI23" s="18" t="str">
        <f t="shared" si="43"/>
        <v/>
      </c>
      <c r="GJ23" s="17"/>
      <c r="GK23" s="17"/>
      <c r="GL23" s="17" t="str">
        <f t="shared" si="44"/>
        <v/>
      </c>
      <c r="GM23" s="14" t="str">
        <f t="shared" si="45"/>
        <v/>
      </c>
      <c r="GN23" s="17"/>
      <c r="GO23" s="17" t="str">
        <f>IFERROR(IF(VLOOKUP(C23,RYO!$A$5:$E$68,4,FALSE)=0,"",VLOOKUP(C23,RYO!$A$5:$E$68,4,FALSE)),"")</f>
        <v/>
      </c>
      <c r="GP23" s="154" t="str">
        <f t="shared" si="6"/>
        <v/>
      </c>
      <c r="GQ23" s="4"/>
      <c r="GR23" s="4"/>
      <c r="GS23" s="4"/>
      <c r="GT23" s="4"/>
      <c r="GU23" s="4"/>
      <c r="GV23" s="4"/>
      <c r="GW23" s="4"/>
      <c r="GX23" s="3"/>
      <c r="GY23" s="3"/>
      <c r="GZ23" t="str">
        <f>IF(GO23&lt;&gt;"", IFERROR(IF(VLOOKUP(C23,MACUAHANG!$A$5:$B$67,2,FALSE)=0,"",VLOOKUP(C23,MACUAHANG!$A$5:$B$67,2,FALSE)), ""), "")</f>
        <v/>
      </c>
      <c r="HA23" s="4"/>
      <c r="HB23" s="4" t="str">
        <f t="shared" si="46"/>
        <v/>
      </c>
      <c r="HC23" s="4"/>
      <c r="HD23" s="4"/>
      <c r="HE23" s="4"/>
      <c r="HF23" s="4"/>
      <c r="HG23" s="4"/>
      <c r="HH23" s="4"/>
      <c r="HI23" s="4"/>
      <c r="HJ23" s="4"/>
      <c r="HK23" s="18" t="str">
        <f t="shared" si="47"/>
        <v/>
      </c>
      <c r="HL23" s="17"/>
      <c r="HM23" s="14"/>
      <c r="HN23" s="158">
        <f t="shared" si="48"/>
        <v>45909</v>
      </c>
      <c r="HO23" s="17"/>
      <c r="HP23" s="17"/>
      <c r="HQ23" s="17">
        <f t="shared" si="49"/>
        <v>1121</v>
      </c>
      <c r="HR23" s="14" t="str">
        <f t="shared" si="50"/>
        <v>113103</v>
      </c>
      <c r="HS23" s="17"/>
      <c r="HT23" s="163">
        <f>IFERROR(IF(VLOOKUP(C23,'MOMO '!C:E,3,FALSE)=0,"",VLOOKUP(C23,'MOMO '!C:E,3,FALSE)),"")</f>
        <v>13893</v>
      </c>
      <c r="HU23" s="154" t="str">
        <f t="shared" si="7"/>
        <v>Chi phí chiết khấu trả cho kênh đối tác MoMo 09/09/2025 chi nhánh CÀ PHÊ MUỐI CHÚ LONG - 1200A KHA VẠN CÂN</v>
      </c>
      <c r="HV23" s="4"/>
      <c r="HW23" s="4"/>
      <c r="HX23" s="4"/>
      <c r="HY23" s="4"/>
      <c r="HZ23" s="4"/>
      <c r="IA23" s="4"/>
      <c r="IB23" s="4"/>
      <c r="IC23" s="3"/>
      <c r="ID23" s="3"/>
      <c r="IE23" t="str">
        <f>IF(HT23&lt;&gt;"", IFERROR(IF(VLOOKUP(C23,MACUAHANG!$A$5:$B$67,2,FALSE)=0,"",VLOOKUP(C23,MACUAHANG!$A$5:$B$67,2,FALSE)), ""), "")</f>
        <v>CH.1200KVC</v>
      </c>
      <c r="IF23" s="4"/>
      <c r="IG23" s="4" t="str">
        <f t="shared" si="51"/>
        <v>VH.PHH</v>
      </c>
      <c r="IH23" s="4"/>
      <c r="II23" s="4"/>
      <c r="IJ23" s="4"/>
      <c r="IK23" s="4"/>
      <c r="IL23" s="4"/>
      <c r="IM23" s="4"/>
      <c r="IN23" s="4"/>
      <c r="IO23" s="4"/>
      <c r="IP23" s="18">
        <f t="shared" si="52"/>
        <v>45909</v>
      </c>
      <c r="IQ23" s="17"/>
      <c r="IR23" s="22" t="str">
        <f t="shared" si="53"/>
        <v>Momo</v>
      </c>
      <c r="IS23" s="18" t="str">
        <f t="shared" si="54"/>
        <v/>
      </c>
      <c r="IT23" s="17"/>
      <c r="IU23" s="17"/>
      <c r="IV23" s="17" t="str">
        <f t="shared" si="55"/>
        <v/>
      </c>
      <c r="IW23" s="14" t="str">
        <f t="shared" si="56"/>
        <v/>
      </c>
      <c r="IX23" s="17"/>
      <c r="IY23" s="17" t="str">
        <f>IFERROR(IF(VLOOKUP(C23,XANH_PIVOT!$C$5:$D$67,2,FALSE)=0,"",VLOOKUP(C23,XANH_PIVOT!$C$5:$D$67,2,FALSE)),"")</f>
        <v/>
      </c>
      <c r="IZ23" s="154" t="str">
        <f t="shared" si="8"/>
        <v/>
      </c>
      <c r="JA23" s="4"/>
      <c r="JB23" s="4"/>
      <c r="JC23" s="4"/>
      <c r="JD23" s="4"/>
      <c r="JE23" s="4"/>
      <c r="JF23" s="4"/>
      <c r="JG23" s="4"/>
      <c r="JH23" s="3"/>
      <c r="JI23" s="3"/>
      <c r="JJ23" t="str">
        <f>IF(IY23&lt;&gt;"", IFERROR(IF(VLOOKUP(C23,MACUAHANG!$A$5:$B$67,2,FALSE)=0,"",VLOOKUP(C23,MACUAHANG!$A$5:$B$67,2,FALSE)), ""), "")</f>
        <v/>
      </c>
      <c r="JK23" s="4"/>
      <c r="JL23" s="4" t="str">
        <f t="shared" si="57"/>
        <v/>
      </c>
      <c r="JM23" s="4"/>
      <c r="JN23" s="4"/>
      <c r="JO23" s="4"/>
      <c r="JP23" s="4"/>
      <c r="JQ23" s="4"/>
      <c r="JR23" s="4"/>
      <c r="JS23" s="4"/>
      <c r="JT23" s="4"/>
      <c r="JU23" s="18" t="str">
        <f t="shared" si="58"/>
        <v/>
      </c>
      <c r="JV23" s="17"/>
    </row>
    <row r="24" spans="1:282" ht="22.5" customHeight="1">
      <c r="A24" s="5">
        <f t="shared" si="9"/>
        <v>11</v>
      </c>
      <c r="B24" s="267" t="s">
        <v>138</v>
      </c>
      <c r="C24" s="6" t="s">
        <v>69</v>
      </c>
      <c r="D24" s="25">
        <v>0</v>
      </c>
      <c r="E24" s="16" t="str">
        <f t="shared" si="10"/>
        <v/>
      </c>
      <c r="H24" s="28" t="str">
        <f t="shared" si="11"/>
        <v/>
      </c>
      <c r="I24" s="222" t="str">
        <f t="shared" si="12"/>
        <v/>
      </c>
      <c r="K24" t="str">
        <f>IFERROR(IF(VLOOKUP(C24,'PHÍ RÚT TIỀN'!$C$5:$F$67,4,FALSE)=0,"",VLOOKUP(C24,'PHÍ RÚT TIỀN'!$C$5:$F$67,4,FALSE)),"")</f>
        <v/>
      </c>
      <c r="L24" s="23" t="str">
        <f t="shared" si="0"/>
        <v/>
      </c>
      <c r="V24" t="str">
        <f>IF(K24&lt;&gt;"", IFERROR(IF(VLOOKUP(C24,MACUAHANG!$A$5:$B$67,2,FALSE)=0,"",VLOOKUP(C24,MACUAHANG!$A$5:$B$67,2,FALSE)), ""), "")</f>
        <v/>
      </c>
      <c r="X24" t="str">
        <f t="shared" si="13"/>
        <v/>
      </c>
      <c r="AG24" s="16" t="str">
        <f t="shared" si="14"/>
        <v/>
      </c>
      <c r="AH24" s="14"/>
      <c r="AI24" s="14"/>
      <c r="AJ24" s="16" t="str">
        <f t="shared" si="15"/>
        <v/>
      </c>
      <c r="AM24" s="28" t="str">
        <f t="shared" si="16"/>
        <v/>
      </c>
      <c r="AN24" t="str">
        <f t="shared" si="17"/>
        <v/>
      </c>
      <c r="AP24" t="str">
        <f>IFERROR(IF(VLOOKUP(C24,GRAB!$C24:$D86,2,FALSE)=0,"",VLOOKUP(C24,GRAB!C:D,2,FALSE)),"")</f>
        <v/>
      </c>
      <c r="AQ24" s="74" t="str">
        <f t="shared" si="1"/>
        <v/>
      </c>
      <c r="BA24" t="str">
        <f>IF(AP24&lt;&gt;"", IFERROR(IF(VLOOKUP(C24,MACUAHANG!$A$5:$B$67,2,FALSE)=0,"",VLOOKUP(C24,MACUAHANG!$A$5:$B$67,2,FALSE)), ""), "")</f>
        <v/>
      </c>
      <c r="BC24" t="str">
        <f t="shared" si="18"/>
        <v/>
      </c>
      <c r="BL24" s="72" t="str">
        <f t="shared" si="19"/>
        <v/>
      </c>
      <c r="BM24" s="14"/>
      <c r="BN24" s="14"/>
      <c r="BO24" s="158" t="str">
        <f t="shared" si="20"/>
        <v/>
      </c>
      <c r="BP24" s="17"/>
      <c r="BQ24" s="17"/>
      <c r="BR24" s="164" t="str">
        <f t="shared" si="21"/>
        <v/>
      </c>
      <c r="BS24" s="14" t="str">
        <f t="shared" si="22"/>
        <v/>
      </c>
      <c r="BT24" s="17"/>
      <c r="BU24" s="17" t="str">
        <f>IFERROR(IF(VLOOKUP(C24,BE!C24:D86,2,FALSE)=0,"",VLOOKUP(C24,BE!C:D,2,FALSE)),"")</f>
        <v/>
      </c>
      <c r="BV24" s="154" t="str">
        <f t="shared" si="2"/>
        <v/>
      </c>
      <c r="BW24" s="4"/>
      <c r="BX24" s="4"/>
      <c r="BY24" s="4"/>
      <c r="BZ24" s="4"/>
      <c r="CA24" s="4"/>
      <c r="CB24" s="4"/>
      <c r="CC24" s="4"/>
      <c r="CD24" s="3"/>
      <c r="CE24" s="3"/>
      <c r="CF24" t="str">
        <f>IF(BU24&lt;&gt;"", IFERROR(IF(VLOOKUP(C24,MACUAHANG!$A$5:$B$67,2,FALSE)=0,"",VLOOKUP(C24,MACUAHANG!$A$5:$B$67,2,FALSE)), ""), "")</f>
        <v/>
      </c>
      <c r="CG24" s="4"/>
      <c r="CH24" t="str">
        <f t="shared" si="23"/>
        <v/>
      </c>
      <c r="CI24" s="4"/>
      <c r="CJ24" s="4"/>
      <c r="CK24" s="4"/>
      <c r="CL24" s="4"/>
      <c r="CM24" s="4"/>
      <c r="CN24" s="4"/>
      <c r="CO24" s="4"/>
      <c r="CP24" s="4"/>
      <c r="CQ24" s="158" t="str">
        <f t="shared" si="24"/>
        <v/>
      </c>
      <c r="CR24" s="17"/>
      <c r="CS24" s="22" t="str">
        <f t="shared" si="25"/>
        <v/>
      </c>
      <c r="CT24" s="158" t="str">
        <f t="shared" si="26"/>
        <v/>
      </c>
      <c r="CU24" s="17"/>
      <c r="CV24" s="17"/>
      <c r="CW24" s="164" t="str">
        <f t="shared" si="27"/>
        <v/>
      </c>
      <c r="CX24" s="165" t="str">
        <f t="shared" si="28"/>
        <v/>
      </c>
      <c r="CY24" s="17"/>
      <c r="CZ24" s="163" t="str">
        <f>IFERROR(IF(VLOOKUP(C24,'ZALO-PAY'!$C$5:$F$67,2,FALSE)=0,"",VLOOKUP(C24,'ZALO-PAY'!$C$5:$F$67,2,FALSE)),"")</f>
        <v/>
      </c>
      <c r="DA24" s="154" t="str">
        <f t="shared" si="3"/>
        <v/>
      </c>
      <c r="DB24" s="4"/>
      <c r="DC24" s="4"/>
      <c r="DD24" s="4"/>
      <c r="DE24" s="4"/>
      <c r="DF24" s="4"/>
      <c r="DG24" s="4"/>
      <c r="DH24" s="4"/>
      <c r="DI24" s="3"/>
      <c r="DJ24" s="3"/>
      <c r="DK24" t="str">
        <f>IF(CZ24&lt;&gt;"", IFERROR(IF(VLOOKUP(C24,MACUAHANG!$A$5:$B$67,2,FALSE)=0,"",VLOOKUP(C24,MACUAHANG!$A$5:$B$67,2,FALSE)), ""), "")</f>
        <v/>
      </c>
      <c r="DL24" s="4"/>
      <c r="DM24" s="4" t="str">
        <f t="shared" si="29"/>
        <v/>
      </c>
      <c r="DN24" s="4"/>
      <c r="DO24" s="4"/>
      <c r="DP24" s="4"/>
      <c r="DQ24" s="4"/>
      <c r="DR24" s="4"/>
      <c r="DS24" s="4"/>
      <c r="DT24" s="4"/>
      <c r="DU24" s="4"/>
      <c r="DV24" s="158" t="str">
        <f t="shared" si="30"/>
        <v/>
      </c>
      <c r="DW24" s="17"/>
      <c r="DX24" s="22" t="str">
        <f t="shared" si="31"/>
        <v/>
      </c>
      <c r="DY24" s="158" t="str">
        <f t="shared" si="32"/>
        <v/>
      </c>
      <c r="DZ24" s="17"/>
      <c r="EA24" s="17"/>
      <c r="EB24" s="164" t="str">
        <f t="shared" si="33"/>
        <v/>
      </c>
      <c r="EC24" s="14" t="str">
        <f t="shared" si="34"/>
        <v/>
      </c>
      <c r="ED24" s="17"/>
      <c r="EE24" s="163" t="str">
        <f>IFERROR(IF(VLOOKUP(C24,'VN-PAY'!$C$5:$D$67,2,FALSE)=0,"",VLOOKUP(C24,'VN-PAY'!$C$5:$D$67,2,FALSE)),"")</f>
        <v/>
      </c>
      <c r="EF24" s="154" t="str">
        <f t="shared" si="4"/>
        <v/>
      </c>
      <c r="EG24" s="4"/>
      <c r="EH24" s="4"/>
      <c r="EI24" s="4"/>
      <c r="EJ24" s="4"/>
      <c r="EK24" s="4"/>
      <c r="EL24" s="4"/>
      <c r="EM24" s="4"/>
      <c r="EN24" s="3"/>
      <c r="EO24" s="3"/>
      <c r="EP24" t="str">
        <f>IF(EE24&lt;&gt;"", IFERROR(IF(VLOOKUP(C24,MACUAHANG!$A$5:$B$67,2,FALSE)=0,"",VLOOKUP(C24,MACUAHANG!$A$5:$B$67,2,FALSE)), ""), "")</f>
        <v/>
      </c>
      <c r="EQ24" s="4"/>
      <c r="ER24" s="4" t="str">
        <f t="shared" si="35"/>
        <v/>
      </c>
      <c r="ES24" s="4"/>
      <c r="ET24" s="4"/>
      <c r="EU24" s="4"/>
      <c r="EV24" s="4"/>
      <c r="EW24" s="4"/>
      <c r="EX24" s="4"/>
      <c r="EY24" s="4"/>
      <c r="EZ24" s="4"/>
      <c r="FA24" s="158" t="str">
        <f t="shared" si="36"/>
        <v/>
      </c>
      <c r="FB24" s="17"/>
      <c r="FC24" s="22" t="str">
        <f t="shared" si="37"/>
        <v/>
      </c>
      <c r="FD24" s="158" t="str">
        <f t="shared" si="38"/>
        <v/>
      </c>
      <c r="FE24" s="17"/>
      <c r="FF24" s="17"/>
      <c r="FG24" s="17" t="str">
        <f t="shared" si="39"/>
        <v/>
      </c>
      <c r="FH24" s="14" t="str">
        <f t="shared" si="40"/>
        <v/>
      </c>
      <c r="FI24" s="17"/>
      <c r="FJ24" s="200" t="str">
        <f>IFERROR(IF(VLOOKUP(C24,VILL!$A$5:$E$68,4,FALSE)=0,"",VLOOKUP(C24,VILL!$A$5:$E$68,4,FALSE)),"")</f>
        <v/>
      </c>
      <c r="FK24" s="154" t="str">
        <f t="shared" si="5"/>
        <v/>
      </c>
      <c r="FL24" s="4"/>
      <c r="FM24" s="4"/>
      <c r="FN24" s="4"/>
      <c r="FO24" s="4"/>
      <c r="FP24" s="4"/>
      <c r="FQ24" s="4"/>
      <c r="FR24" s="4"/>
      <c r="FS24" s="3"/>
      <c r="FT24" s="3"/>
      <c r="FU24" t="str">
        <f>IF(FJ24&lt;&gt;"", IFERROR(IF(VLOOKUP(C24,MACUAHANG!$A$5:$B$67,2,FALSE)=0,"",VLOOKUP(C24,MACUAHANG!$A$5:$B$67,2,FALSE)), ""), "")</f>
        <v/>
      </c>
      <c r="FV24" s="4"/>
      <c r="FW24" s="4" t="str">
        <f t="shared" si="41"/>
        <v/>
      </c>
      <c r="FX24" s="4"/>
      <c r="FY24" s="4"/>
      <c r="FZ24" s="4"/>
      <c r="GA24" s="4"/>
      <c r="GB24" s="4"/>
      <c r="GC24" s="4"/>
      <c r="GD24" s="4"/>
      <c r="GE24" s="4"/>
      <c r="GF24" s="158" t="str">
        <f t="shared" si="42"/>
        <v/>
      </c>
      <c r="GG24" s="17"/>
      <c r="GH24" s="14"/>
      <c r="GI24" s="18" t="str">
        <f t="shared" si="43"/>
        <v/>
      </c>
      <c r="GJ24" s="17"/>
      <c r="GK24" s="17"/>
      <c r="GL24" s="17" t="str">
        <f t="shared" si="44"/>
        <v/>
      </c>
      <c r="GM24" s="14" t="str">
        <f t="shared" si="45"/>
        <v/>
      </c>
      <c r="GN24" s="17"/>
      <c r="GO24" s="17" t="str">
        <f>IFERROR(IF(VLOOKUP(C24,RYO!$A$5:$E$68,4,FALSE)=0,"",VLOOKUP(C24,RYO!$A$5:$E$68,4,FALSE)),"")</f>
        <v/>
      </c>
      <c r="GP24" s="154" t="str">
        <f t="shared" si="6"/>
        <v/>
      </c>
      <c r="GQ24" s="4"/>
      <c r="GR24" s="4"/>
      <c r="GS24" s="4"/>
      <c r="GT24" s="4"/>
      <c r="GU24" s="4"/>
      <c r="GV24" s="4"/>
      <c r="GW24" s="4"/>
      <c r="GX24" s="3"/>
      <c r="GY24" s="3"/>
      <c r="GZ24" t="str">
        <f>IF(GO24&lt;&gt;"", IFERROR(IF(VLOOKUP(C24,MACUAHANG!$A$5:$B$67,2,FALSE)=0,"",VLOOKUP(C24,MACUAHANG!$A$5:$B$67,2,FALSE)), ""), "")</f>
        <v/>
      </c>
      <c r="HA24" s="4"/>
      <c r="HB24" s="4" t="str">
        <f t="shared" si="46"/>
        <v/>
      </c>
      <c r="HC24" s="4"/>
      <c r="HD24" s="4"/>
      <c r="HE24" s="4"/>
      <c r="HF24" s="4"/>
      <c r="HG24" s="4"/>
      <c r="HH24" s="4"/>
      <c r="HI24" s="4"/>
      <c r="HJ24" s="4"/>
      <c r="HK24" s="18" t="str">
        <f t="shared" si="47"/>
        <v/>
      </c>
      <c r="HL24" s="17"/>
      <c r="HM24" s="14"/>
      <c r="HN24" s="158">
        <f t="shared" si="48"/>
        <v>45909</v>
      </c>
      <c r="HO24" s="17"/>
      <c r="HP24" s="17"/>
      <c r="HQ24" s="17">
        <f t="shared" si="49"/>
        <v>1121</v>
      </c>
      <c r="HR24" s="14" t="str">
        <f t="shared" si="50"/>
        <v>113103</v>
      </c>
      <c r="HS24" s="17"/>
      <c r="HT24" s="163">
        <f>IFERROR(IF(VLOOKUP(C24,'MOMO '!C:E,3,FALSE)=0,"",VLOOKUP(C24,'MOMO '!C:E,3,FALSE)),"")</f>
        <v>2310</v>
      </c>
      <c r="HU24" s="154" t="str">
        <f t="shared" si="7"/>
        <v>Chi phí chiết khấu trả cho kênh đối tác MoMo 09/09/2025 chi nhánh CÀ PHÊ MUỐI CHÚ LONG - 606 CỘNG HÒA</v>
      </c>
      <c r="HV24" s="4"/>
      <c r="HW24" s="4"/>
      <c r="HX24" s="4"/>
      <c r="HY24" s="4"/>
      <c r="HZ24" s="4"/>
      <c r="IA24" s="4"/>
      <c r="IB24" s="4"/>
      <c r="IC24" s="3"/>
      <c r="ID24" s="3"/>
      <c r="IE24" t="str">
        <f>IF(HT24&lt;&gt;"", IFERROR(IF(VLOOKUP(C24,MACUAHANG!$A$5:$B$67,2,FALSE)=0,"",VLOOKUP(C24,MACUAHANG!$A$5:$B$67,2,FALSE)), ""), "")</f>
        <v>CH.421CH</v>
      </c>
      <c r="IF24" s="4"/>
      <c r="IG24" s="4" t="str">
        <f t="shared" si="51"/>
        <v>VH.PHH</v>
      </c>
      <c r="IH24" s="4"/>
      <c r="II24" s="4"/>
      <c r="IJ24" s="4"/>
      <c r="IK24" s="4"/>
      <c r="IL24" s="4"/>
      <c r="IM24" s="4"/>
      <c r="IN24" s="4"/>
      <c r="IO24" s="4"/>
      <c r="IP24" s="18">
        <f t="shared" si="52"/>
        <v>45909</v>
      </c>
      <c r="IQ24" s="17"/>
      <c r="IR24" s="22" t="str">
        <f t="shared" si="53"/>
        <v>Momo</v>
      </c>
      <c r="IS24" s="18" t="str">
        <f t="shared" si="54"/>
        <v/>
      </c>
      <c r="IT24" s="17"/>
      <c r="IU24" s="17"/>
      <c r="IV24" s="17" t="str">
        <f t="shared" si="55"/>
        <v/>
      </c>
      <c r="IW24" s="14" t="str">
        <f t="shared" si="56"/>
        <v/>
      </c>
      <c r="IX24" s="17"/>
      <c r="IY24" s="17" t="str">
        <f>IFERROR(IF(VLOOKUP(C24,XANH_PIVOT!$C$5:$D$67,2,FALSE)=0,"",VLOOKUP(C24,XANH_PIVOT!$C$5:$D$67,2,FALSE)),"")</f>
        <v/>
      </c>
      <c r="IZ24" s="154" t="str">
        <f t="shared" si="8"/>
        <v/>
      </c>
      <c r="JA24" s="4"/>
      <c r="JB24" s="4"/>
      <c r="JC24" s="4"/>
      <c r="JD24" s="4"/>
      <c r="JE24" s="4"/>
      <c r="JF24" s="4"/>
      <c r="JG24" s="4"/>
      <c r="JH24" s="3"/>
      <c r="JI24" s="3"/>
      <c r="JJ24" t="str">
        <f>IF(IY24&lt;&gt;"", IFERROR(IF(VLOOKUP(C24,MACUAHANG!$A$5:$B$67,2,FALSE)=0,"",VLOOKUP(C24,MACUAHANG!$A$5:$B$67,2,FALSE)), ""), "")</f>
        <v/>
      </c>
      <c r="JK24" s="4"/>
      <c r="JL24" s="4" t="str">
        <f t="shared" si="57"/>
        <v/>
      </c>
      <c r="JM24" s="4"/>
      <c r="JN24" s="4"/>
      <c r="JO24" s="4"/>
      <c r="JP24" s="4"/>
      <c r="JQ24" s="4"/>
      <c r="JR24" s="4"/>
      <c r="JS24" s="4"/>
      <c r="JT24" s="4"/>
      <c r="JU24" s="18" t="str">
        <f t="shared" si="58"/>
        <v/>
      </c>
      <c r="JV24" s="17"/>
    </row>
    <row r="25" spans="1:282" ht="22.5" customHeight="1">
      <c r="A25" s="5">
        <v>11</v>
      </c>
      <c r="B25" s="267" t="s">
        <v>138</v>
      </c>
      <c r="C25" s="6" t="s">
        <v>70</v>
      </c>
      <c r="D25" s="24">
        <v>0</v>
      </c>
      <c r="E25" s="16" t="str">
        <f t="shared" si="10"/>
        <v/>
      </c>
      <c r="H25" s="28" t="str">
        <f t="shared" si="11"/>
        <v/>
      </c>
      <c r="I25" s="222" t="str">
        <f t="shared" si="12"/>
        <v/>
      </c>
      <c r="K25" t="str">
        <f>IFERROR(IF(VLOOKUP(C25,'PHÍ RÚT TIỀN'!$C$5:$F$67,4,FALSE)=0,"",VLOOKUP(C25,'PHÍ RÚT TIỀN'!$C$5:$F$67,4,FALSE)),"")</f>
        <v/>
      </c>
      <c r="L25" s="23" t="str">
        <f t="shared" si="0"/>
        <v/>
      </c>
      <c r="V25" t="str">
        <f>IF(K25&lt;&gt;"", IFERROR(IF(VLOOKUP(C25,MACUAHANG!$A$5:$B$67,2,FALSE)=0,"",VLOOKUP(C25,MACUAHANG!$A$5:$B$67,2,FALSE)), ""), "")</f>
        <v/>
      </c>
      <c r="X25" t="str">
        <f t="shared" si="13"/>
        <v/>
      </c>
      <c r="AG25" s="16" t="str">
        <f t="shared" si="14"/>
        <v/>
      </c>
      <c r="AH25" s="14"/>
      <c r="AI25" s="14"/>
      <c r="AJ25" s="16" t="str">
        <f t="shared" si="15"/>
        <v/>
      </c>
      <c r="AM25" s="28" t="str">
        <f t="shared" si="16"/>
        <v/>
      </c>
      <c r="AN25" t="str">
        <f t="shared" si="17"/>
        <v/>
      </c>
      <c r="AP25" t="str">
        <f>IFERROR(IF(VLOOKUP(C25,GRAB!$C25:$D87,2,FALSE)=0,"",VLOOKUP(C25,GRAB!C:D,2,FALSE)),"")</f>
        <v/>
      </c>
      <c r="AQ25" s="74" t="str">
        <f t="shared" si="1"/>
        <v/>
      </c>
      <c r="BA25" t="str">
        <f>IF(AP25&lt;&gt;"", IFERROR(IF(VLOOKUP(C25,MACUAHANG!$A$5:$B$67,2,FALSE)=0,"",VLOOKUP(C25,MACUAHANG!$A$5:$B$67,2,FALSE)), ""), "")</f>
        <v/>
      </c>
      <c r="BC25" t="str">
        <f t="shared" si="18"/>
        <v/>
      </c>
      <c r="BL25" s="72" t="str">
        <f t="shared" si="19"/>
        <v/>
      </c>
      <c r="BM25" s="14"/>
      <c r="BN25" s="14"/>
      <c r="BO25" s="158" t="str">
        <f t="shared" si="20"/>
        <v/>
      </c>
      <c r="BP25" s="17"/>
      <c r="BQ25" s="17"/>
      <c r="BR25" s="164" t="str">
        <f t="shared" si="21"/>
        <v/>
      </c>
      <c r="BS25" s="14" t="str">
        <f t="shared" si="22"/>
        <v/>
      </c>
      <c r="BT25" s="17"/>
      <c r="BU25" s="17" t="str">
        <f>IFERROR(IF(VLOOKUP(C25,BE!C25:D87,2,FALSE)=0,"",VLOOKUP(C25,BE!C:D,2,FALSE)),"")</f>
        <v/>
      </c>
      <c r="BV25" s="154" t="str">
        <f t="shared" si="2"/>
        <v/>
      </c>
      <c r="BW25" s="4"/>
      <c r="BX25" s="4"/>
      <c r="BY25" s="4"/>
      <c r="BZ25" s="4"/>
      <c r="CA25" s="4"/>
      <c r="CB25" s="4"/>
      <c r="CC25" s="4"/>
      <c r="CD25" s="3"/>
      <c r="CE25" s="3"/>
      <c r="CF25" t="str">
        <f>IF(BU25&lt;&gt;"", IFERROR(IF(VLOOKUP(C25,MACUAHANG!$A$5:$B$67,2,FALSE)=0,"",VLOOKUP(C25,MACUAHANG!$A$5:$B$67,2,FALSE)), ""), "")</f>
        <v/>
      </c>
      <c r="CG25" s="4"/>
      <c r="CH25" t="str">
        <f t="shared" si="23"/>
        <v/>
      </c>
      <c r="CI25" s="4"/>
      <c r="CJ25" s="4"/>
      <c r="CK25" s="4"/>
      <c r="CL25" s="4"/>
      <c r="CM25" s="4"/>
      <c r="CN25" s="4"/>
      <c r="CO25" s="4"/>
      <c r="CP25" s="4"/>
      <c r="CQ25" s="158" t="str">
        <f t="shared" si="24"/>
        <v/>
      </c>
      <c r="CR25" s="17"/>
      <c r="CS25" s="22" t="str">
        <f t="shared" si="25"/>
        <v/>
      </c>
      <c r="CT25" s="158" t="str">
        <f t="shared" si="26"/>
        <v/>
      </c>
      <c r="CU25" s="17"/>
      <c r="CV25" s="17"/>
      <c r="CW25" s="164" t="str">
        <f t="shared" si="27"/>
        <v/>
      </c>
      <c r="CX25" s="165" t="str">
        <f t="shared" si="28"/>
        <v/>
      </c>
      <c r="CY25" s="17"/>
      <c r="CZ25" s="163" t="str">
        <f>IFERROR(IF(VLOOKUP(C25,'ZALO-PAY'!$C$5:$F$67,2,FALSE)=0,"",VLOOKUP(C25,'ZALO-PAY'!$C$5:$F$67,2,FALSE)),"")</f>
        <v/>
      </c>
      <c r="DA25" s="154" t="str">
        <f t="shared" si="3"/>
        <v/>
      </c>
      <c r="DB25" s="4"/>
      <c r="DC25" s="4"/>
      <c r="DD25" s="4"/>
      <c r="DE25" s="4"/>
      <c r="DF25" s="4"/>
      <c r="DG25" s="4"/>
      <c r="DH25" s="4"/>
      <c r="DI25" s="3"/>
      <c r="DJ25" s="3"/>
      <c r="DK25" t="str">
        <f>IF(CZ25&lt;&gt;"", IFERROR(IF(VLOOKUP(C25,MACUAHANG!$A$5:$B$67,2,FALSE)=0,"",VLOOKUP(C25,MACUAHANG!$A$5:$B$67,2,FALSE)), ""), "")</f>
        <v/>
      </c>
      <c r="DL25" s="4"/>
      <c r="DM25" s="4" t="str">
        <f t="shared" si="29"/>
        <v/>
      </c>
      <c r="DN25" s="4"/>
      <c r="DO25" s="4"/>
      <c r="DP25" s="4"/>
      <c r="DQ25" s="4"/>
      <c r="DR25" s="4"/>
      <c r="DS25" s="4"/>
      <c r="DT25" s="4"/>
      <c r="DU25" s="4"/>
      <c r="DV25" s="158" t="str">
        <f t="shared" si="30"/>
        <v/>
      </c>
      <c r="DW25" s="17"/>
      <c r="DX25" s="22" t="str">
        <f t="shared" si="31"/>
        <v/>
      </c>
      <c r="DY25" s="158" t="str">
        <f t="shared" si="32"/>
        <v/>
      </c>
      <c r="DZ25" s="17"/>
      <c r="EA25" s="17"/>
      <c r="EB25" s="164" t="str">
        <f t="shared" si="33"/>
        <v/>
      </c>
      <c r="EC25" s="14" t="str">
        <f t="shared" si="34"/>
        <v/>
      </c>
      <c r="ED25" s="17"/>
      <c r="EE25" s="163" t="str">
        <f>IFERROR(IF(VLOOKUP(C25,'VN-PAY'!$C$5:$D$67,2,FALSE)=0,"",VLOOKUP(C25,'VN-PAY'!$C$5:$D$67,2,FALSE)),"")</f>
        <v/>
      </c>
      <c r="EF25" s="154" t="str">
        <f t="shared" si="4"/>
        <v/>
      </c>
      <c r="EG25" s="4"/>
      <c r="EH25" s="4"/>
      <c r="EI25" s="4"/>
      <c r="EJ25" s="4"/>
      <c r="EK25" s="4"/>
      <c r="EL25" s="4"/>
      <c r="EM25" s="4"/>
      <c r="EN25" s="3"/>
      <c r="EO25" s="3"/>
      <c r="EP25" t="str">
        <f>IF(EE25&lt;&gt;"", IFERROR(IF(VLOOKUP(C25,MACUAHANG!$A$5:$B$67,2,FALSE)=0,"",VLOOKUP(C25,MACUAHANG!$A$5:$B$67,2,FALSE)), ""), "")</f>
        <v/>
      </c>
      <c r="EQ25" s="4"/>
      <c r="ER25" s="4" t="str">
        <f t="shared" si="35"/>
        <v/>
      </c>
      <c r="ES25" s="4"/>
      <c r="ET25" s="4"/>
      <c r="EU25" s="4"/>
      <c r="EV25" s="4"/>
      <c r="EW25" s="4"/>
      <c r="EX25" s="4"/>
      <c r="EY25" s="4"/>
      <c r="EZ25" s="4"/>
      <c r="FA25" s="158" t="str">
        <f t="shared" si="36"/>
        <v/>
      </c>
      <c r="FB25" s="17"/>
      <c r="FC25" s="22" t="str">
        <f t="shared" si="37"/>
        <v/>
      </c>
      <c r="FD25" s="158" t="str">
        <f t="shared" si="38"/>
        <v/>
      </c>
      <c r="FE25" s="17"/>
      <c r="FF25" s="17"/>
      <c r="FG25" s="17" t="str">
        <f t="shared" si="39"/>
        <v/>
      </c>
      <c r="FH25" s="14" t="str">
        <f t="shared" si="40"/>
        <v/>
      </c>
      <c r="FI25" s="17"/>
      <c r="FJ25" s="200" t="str">
        <f>IFERROR(IF(VLOOKUP(C25,VILL!$A$5:$E$68,4,FALSE)=0,"",VLOOKUP(C25,VILL!$A$5:$E$68,4,FALSE)),"")</f>
        <v/>
      </c>
      <c r="FK25" s="154" t="str">
        <f t="shared" si="5"/>
        <v/>
      </c>
      <c r="FL25" s="4"/>
      <c r="FM25" s="4"/>
      <c r="FN25" s="4"/>
      <c r="FO25" s="4"/>
      <c r="FP25" s="4"/>
      <c r="FQ25" s="4"/>
      <c r="FR25" s="4"/>
      <c r="FS25" s="3"/>
      <c r="FT25" s="3"/>
      <c r="FU25" t="str">
        <f>IF(FJ25&lt;&gt;"", IFERROR(IF(VLOOKUP(C25,MACUAHANG!$A$5:$B$67,2,FALSE)=0,"",VLOOKUP(C25,MACUAHANG!$A$5:$B$67,2,FALSE)), ""), "")</f>
        <v/>
      </c>
      <c r="FV25" s="4"/>
      <c r="FW25" s="4" t="str">
        <f t="shared" si="41"/>
        <v/>
      </c>
      <c r="FX25" s="4"/>
      <c r="FY25" s="4"/>
      <c r="FZ25" s="4"/>
      <c r="GA25" s="4"/>
      <c r="GB25" s="4"/>
      <c r="GC25" s="4"/>
      <c r="GD25" s="4"/>
      <c r="GE25" s="4"/>
      <c r="GF25" s="158" t="str">
        <f t="shared" si="42"/>
        <v/>
      </c>
      <c r="GG25" s="17"/>
      <c r="GH25" s="14"/>
      <c r="GI25" s="18" t="str">
        <f t="shared" si="43"/>
        <v/>
      </c>
      <c r="GJ25" s="17"/>
      <c r="GK25" s="17"/>
      <c r="GL25" s="17" t="str">
        <f t="shared" si="44"/>
        <v/>
      </c>
      <c r="GM25" s="14" t="str">
        <f t="shared" si="45"/>
        <v/>
      </c>
      <c r="GN25" s="17"/>
      <c r="GO25" s="17" t="str">
        <f>IFERROR(IF(VLOOKUP(C25,RYO!$A$5:$E$68,4,FALSE)=0,"",VLOOKUP(C25,RYO!$A$5:$E$68,4,FALSE)),"")</f>
        <v/>
      </c>
      <c r="GP25" s="154" t="str">
        <f t="shared" si="6"/>
        <v/>
      </c>
      <c r="GQ25" s="4"/>
      <c r="GR25" s="4"/>
      <c r="GS25" s="4"/>
      <c r="GT25" s="4"/>
      <c r="GU25" s="4"/>
      <c r="GV25" s="4"/>
      <c r="GW25" s="4"/>
      <c r="GX25" s="3"/>
      <c r="GY25" s="3"/>
      <c r="GZ25" t="str">
        <f>IF(GO25&lt;&gt;"", IFERROR(IF(VLOOKUP(C25,MACUAHANG!$A$5:$B$67,2,FALSE)=0,"",VLOOKUP(C25,MACUAHANG!$A$5:$B$67,2,FALSE)), ""), "")</f>
        <v/>
      </c>
      <c r="HA25" s="4"/>
      <c r="HB25" s="4" t="str">
        <f t="shared" si="46"/>
        <v/>
      </c>
      <c r="HC25" s="4"/>
      <c r="HD25" s="4"/>
      <c r="HE25" s="4"/>
      <c r="HF25" s="4"/>
      <c r="HG25" s="4"/>
      <c r="HH25" s="4"/>
      <c r="HI25" s="4"/>
      <c r="HJ25" s="4"/>
      <c r="HK25" s="18" t="str">
        <f t="shared" si="47"/>
        <v/>
      </c>
      <c r="HL25" s="17"/>
      <c r="HM25" s="14"/>
      <c r="HN25" s="158">
        <f t="shared" si="48"/>
        <v>45909</v>
      </c>
      <c r="HO25" s="17"/>
      <c r="HP25" s="17"/>
      <c r="HQ25" s="17">
        <f t="shared" si="49"/>
        <v>1121</v>
      </c>
      <c r="HR25" s="14" t="str">
        <f t="shared" si="50"/>
        <v>113103</v>
      </c>
      <c r="HS25" s="17"/>
      <c r="HT25" s="163">
        <f>IFERROR(IF(VLOOKUP(C25,'MOMO '!C:E,3,FALSE)=0,"",VLOOKUP(C25,'MOMO '!C:E,3,FALSE)),"")</f>
        <v>4906</v>
      </c>
      <c r="HU25" s="154" t="str">
        <f t="shared" si="7"/>
        <v>Chi phí chiết khấu trả cho kênh đối tác MoMo 09/09/2025 chi nhánh CÀ PHÊ MUỐI CHÚ LONG - 466 CỘNG HÒA</v>
      </c>
      <c r="HV25" s="4"/>
      <c r="HW25" s="4"/>
      <c r="HX25" s="4"/>
      <c r="HY25" s="4"/>
      <c r="HZ25" s="4"/>
      <c r="IA25" s="4"/>
      <c r="IB25" s="4"/>
      <c r="IC25" s="3"/>
      <c r="ID25" s="3"/>
      <c r="IE25" t="str">
        <f>IF(HT25&lt;&gt;"", IFERROR(IF(VLOOKUP(C25,MACUAHANG!$A$5:$B$67,2,FALSE)=0,"",VLOOKUP(C25,MACUAHANG!$A$5:$B$67,2,FALSE)), ""), "")</f>
        <v>CH.421CH</v>
      </c>
      <c r="IF25" s="4"/>
      <c r="IG25" s="4" t="str">
        <f t="shared" si="51"/>
        <v>VH.PHH</v>
      </c>
      <c r="IH25" s="4"/>
      <c r="II25" s="4"/>
      <c r="IJ25" s="4"/>
      <c r="IK25" s="4"/>
      <c r="IL25" s="4"/>
      <c r="IM25" s="4"/>
      <c r="IN25" s="4"/>
      <c r="IO25" s="4"/>
      <c r="IP25" s="18">
        <f t="shared" si="52"/>
        <v>45909</v>
      </c>
      <c r="IQ25" s="17"/>
      <c r="IR25" s="22" t="str">
        <f t="shared" si="53"/>
        <v>Momo</v>
      </c>
      <c r="IS25" s="18" t="str">
        <f t="shared" si="54"/>
        <v/>
      </c>
      <c r="IT25" s="17"/>
      <c r="IU25" s="17"/>
      <c r="IV25" s="17" t="str">
        <f t="shared" si="55"/>
        <v/>
      </c>
      <c r="IW25" s="14" t="str">
        <f t="shared" si="56"/>
        <v/>
      </c>
      <c r="IX25" s="17"/>
      <c r="IY25" s="17" t="str">
        <f>IFERROR(IF(VLOOKUP(C25,XANH_PIVOT!$C$5:$D$67,2,FALSE)=0,"",VLOOKUP(C25,XANH_PIVOT!$C$5:$D$67,2,FALSE)),"")</f>
        <v/>
      </c>
      <c r="IZ25" s="154" t="str">
        <f t="shared" si="8"/>
        <v/>
      </c>
      <c r="JA25" s="4"/>
      <c r="JB25" s="4"/>
      <c r="JC25" s="4"/>
      <c r="JD25" s="4"/>
      <c r="JE25" s="4"/>
      <c r="JF25" s="4"/>
      <c r="JG25" s="4"/>
      <c r="JH25" s="3"/>
      <c r="JI25" s="3"/>
      <c r="JJ25" t="str">
        <f>IF(IY25&lt;&gt;"", IFERROR(IF(VLOOKUP(C25,MACUAHANG!$A$5:$B$67,2,FALSE)=0,"",VLOOKUP(C25,MACUAHANG!$A$5:$B$67,2,FALSE)), ""), "")</f>
        <v/>
      </c>
      <c r="JK25" s="4"/>
      <c r="JL25" s="4" t="str">
        <f t="shared" si="57"/>
        <v/>
      </c>
      <c r="JM25" s="4"/>
      <c r="JN25" s="4"/>
      <c r="JO25" s="4"/>
      <c r="JP25" s="4"/>
      <c r="JQ25" s="4"/>
      <c r="JR25" s="4"/>
      <c r="JS25" s="4"/>
      <c r="JT25" s="4"/>
      <c r="JU25" s="18" t="str">
        <f t="shared" si="58"/>
        <v/>
      </c>
      <c r="JV25" s="17"/>
    </row>
    <row r="26" spans="1:282" ht="22.5" customHeight="1">
      <c r="A26" s="5">
        <f t="shared" si="9"/>
        <v>12</v>
      </c>
      <c r="B26" s="267" t="s">
        <v>138</v>
      </c>
      <c r="C26" s="7" t="s">
        <v>71</v>
      </c>
      <c r="D26" s="25">
        <v>0</v>
      </c>
      <c r="E26" s="16" t="str">
        <f t="shared" si="10"/>
        <v/>
      </c>
      <c r="H26" s="28" t="str">
        <f t="shared" si="11"/>
        <v/>
      </c>
      <c r="I26" s="222" t="str">
        <f t="shared" si="12"/>
        <v/>
      </c>
      <c r="K26" t="str">
        <f>IFERROR(IF(VLOOKUP(C26,'PHÍ RÚT TIỀN'!$C$5:$F$67,4,FALSE)=0,"",VLOOKUP(C26,'PHÍ RÚT TIỀN'!$C$5:$F$67,4,FALSE)),"")</f>
        <v/>
      </c>
      <c r="L26" s="23" t="str">
        <f t="shared" si="0"/>
        <v/>
      </c>
      <c r="V26" t="str">
        <f>IF(K26&lt;&gt;"", IFERROR(IF(VLOOKUP(C26,MACUAHANG!$A$5:$B$67,2,FALSE)=0,"",VLOOKUP(C26,MACUAHANG!$A$5:$B$67,2,FALSE)), ""), "")</f>
        <v/>
      </c>
      <c r="X26" t="str">
        <f t="shared" si="13"/>
        <v/>
      </c>
      <c r="AG26" s="16" t="str">
        <f t="shared" si="14"/>
        <v/>
      </c>
      <c r="AH26" s="14"/>
      <c r="AI26" s="14"/>
      <c r="AJ26" s="16" t="str">
        <f t="shared" si="15"/>
        <v/>
      </c>
      <c r="AM26" s="28" t="str">
        <f t="shared" si="16"/>
        <v/>
      </c>
      <c r="AN26" t="str">
        <f t="shared" si="17"/>
        <v/>
      </c>
      <c r="AP26" t="str">
        <f>IFERROR(IF(VLOOKUP(C26,GRAB!$C26:$D88,2,FALSE)=0,"",VLOOKUP(C26,GRAB!C:D,2,FALSE)),"")</f>
        <v/>
      </c>
      <c r="AQ26" s="74" t="str">
        <f t="shared" si="1"/>
        <v/>
      </c>
      <c r="BA26" t="str">
        <f>IF(AP26&lt;&gt;"", IFERROR(IF(VLOOKUP(C26,MACUAHANG!$A$5:$B$67,2,FALSE)=0,"",VLOOKUP(C26,MACUAHANG!$A$5:$B$67,2,FALSE)), ""), "")</f>
        <v/>
      </c>
      <c r="BC26" t="str">
        <f t="shared" si="18"/>
        <v/>
      </c>
      <c r="BL26" s="72" t="str">
        <f t="shared" si="19"/>
        <v/>
      </c>
      <c r="BM26" s="14"/>
      <c r="BN26" s="14"/>
      <c r="BO26" s="158" t="str">
        <f t="shared" si="20"/>
        <v/>
      </c>
      <c r="BP26" s="17"/>
      <c r="BQ26" s="17"/>
      <c r="BR26" s="164" t="str">
        <f t="shared" si="21"/>
        <v/>
      </c>
      <c r="BS26" s="14" t="str">
        <f t="shared" si="22"/>
        <v/>
      </c>
      <c r="BT26" s="17"/>
      <c r="BU26" s="17" t="str">
        <f>IFERROR(IF(VLOOKUP(C26,BE!C26:D88,2,FALSE)=0,"",VLOOKUP(C26,BE!C:D,2,FALSE)),"")</f>
        <v/>
      </c>
      <c r="BV26" s="154" t="str">
        <f t="shared" si="2"/>
        <v/>
      </c>
      <c r="BW26" s="4"/>
      <c r="BX26" s="4"/>
      <c r="BY26" s="4"/>
      <c r="BZ26" s="4"/>
      <c r="CA26" s="4"/>
      <c r="CB26" s="4"/>
      <c r="CC26" s="4"/>
      <c r="CD26" s="3"/>
      <c r="CE26" s="3"/>
      <c r="CF26" t="str">
        <f>IF(BU26&lt;&gt;"", IFERROR(IF(VLOOKUP(C26,MACUAHANG!$A$5:$B$67,2,FALSE)=0,"",VLOOKUP(C26,MACUAHANG!$A$5:$B$67,2,FALSE)), ""), "")</f>
        <v/>
      </c>
      <c r="CG26" s="4"/>
      <c r="CH26" t="str">
        <f t="shared" si="23"/>
        <v/>
      </c>
      <c r="CI26" s="4"/>
      <c r="CJ26" s="4"/>
      <c r="CK26" s="4"/>
      <c r="CL26" s="4"/>
      <c r="CM26" s="4"/>
      <c r="CN26" s="4"/>
      <c r="CO26" s="4"/>
      <c r="CP26" s="4"/>
      <c r="CQ26" s="158" t="str">
        <f t="shared" si="24"/>
        <v/>
      </c>
      <c r="CR26" s="17"/>
      <c r="CS26" s="22" t="str">
        <f t="shared" si="25"/>
        <v/>
      </c>
      <c r="CT26" s="158">
        <f t="shared" si="26"/>
        <v>45909</v>
      </c>
      <c r="CU26" s="17"/>
      <c r="CV26" s="17"/>
      <c r="CW26" s="164">
        <f t="shared" si="27"/>
        <v>1121</v>
      </c>
      <c r="CX26" s="165" t="str">
        <f t="shared" si="28"/>
        <v>113106</v>
      </c>
      <c r="CY26" s="17"/>
      <c r="CZ26" s="163">
        <f>IFERROR(IF(VLOOKUP(C26,'ZALO-PAY'!$C$5:$F$67,2,FALSE)=0,"",VLOOKUP(C26,'ZALO-PAY'!$C$5:$F$67,2,FALSE)),"")</f>
        <v>374</v>
      </c>
      <c r="DA26" s="154" t="str">
        <f t="shared" si="3"/>
        <v>Chi phí chiết khấu trả cho kênh đối tác ZaloPay 09/09/2025 chi nhánh CÀ PHÊ MUỐI CHÚ LONG - 417 CỘNG HÒA</v>
      </c>
      <c r="DB26" s="4"/>
      <c r="DC26" s="4"/>
      <c r="DD26" s="4"/>
      <c r="DE26" s="4"/>
      <c r="DF26" s="4"/>
      <c r="DG26" s="4"/>
      <c r="DH26" s="4"/>
      <c r="DI26" s="3"/>
      <c r="DJ26" s="3"/>
      <c r="DK26" t="str">
        <f>IF(CZ26&lt;&gt;"", IFERROR(IF(VLOOKUP(C26,MACUAHANG!$A$5:$B$67,2,FALSE)=0,"",VLOOKUP(C26,MACUAHANG!$A$5:$B$67,2,FALSE)), ""), "")</f>
        <v>CH.417CH</v>
      </c>
      <c r="DL26" s="4"/>
      <c r="DM26" s="4" t="str">
        <f t="shared" si="29"/>
        <v>VH.PHH</v>
      </c>
      <c r="DN26" s="4"/>
      <c r="DO26" s="4"/>
      <c r="DP26" s="4"/>
      <c r="DQ26" s="4"/>
      <c r="DR26" s="4"/>
      <c r="DS26" s="4"/>
      <c r="DT26" s="4"/>
      <c r="DU26" s="4"/>
      <c r="DV26" s="158">
        <f t="shared" si="30"/>
        <v>45909</v>
      </c>
      <c r="DW26" s="17"/>
      <c r="DX26" s="22" t="str">
        <f t="shared" si="31"/>
        <v>ZaloPay</v>
      </c>
      <c r="DY26" s="158" t="str">
        <f t="shared" si="32"/>
        <v/>
      </c>
      <c r="DZ26" s="17"/>
      <c r="EA26" s="17"/>
      <c r="EB26" s="164" t="str">
        <f t="shared" si="33"/>
        <v/>
      </c>
      <c r="EC26" s="14" t="str">
        <f t="shared" si="34"/>
        <v/>
      </c>
      <c r="ED26" s="17"/>
      <c r="EE26" s="163" t="str">
        <f>IFERROR(IF(VLOOKUP(C26,'VN-PAY'!$C$5:$D$67,2,FALSE)=0,"",VLOOKUP(C26,'VN-PAY'!$C$5:$D$67,2,FALSE)),"")</f>
        <v/>
      </c>
      <c r="EF26" s="154" t="str">
        <f t="shared" si="4"/>
        <v/>
      </c>
      <c r="EG26" s="4"/>
      <c r="EH26" s="4"/>
      <c r="EI26" s="4"/>
      <c r="EJ26" s="4"/>
      <c r="EK26" s="4"/>
      <c r="EL26" s="4"/>
      <c r="EM26" s="4"/>
      <c r="EN26" s="3"/>
      <c r="EO26" s="3"/>
      <c r="EP26" t="str">
        <f>IF(EE26&lt;&gt;"", IFERROR(IF(VLOOKUP(C26,MACUAHANG!$A$5:$B$67,2,FALSE)=0,"",VLOOKUP(C26,MACUAHANG!$A$5:$B$67,2,FALSE)), ""), "")</f>
        <v/>
      </c>
      <c r="EQ26" s="4"/>
      <c r="ER26" s="4" t="str">
        <f t="shared" si="35"/>
        <v/>
      </c>
      <c r="ES26" s="4"/>
      <c r="ET26" s="4"/>
      <c r="EU26" s="4"/>
      <c r="EV26" s="4"/>
      <c r="EW26" s="4"/>
      <c r="EX26" s="4"/>
      <c r="EY26" s="4"/>
      <c r="EZ26" s="4"/>
      <c r="FA26" s="158" t="str">
        <f t="shared" si="36"/>
        <v/>
      </c>
      <c r="FB26" s="17"/>
      <c r="FC26" s="22" t="str">
        <f t="shared" si="37"/>
        <v/>
      </c>
      <c r="FD26" s="158" t="str">
        <f t="shared" si="38"/>
        <v/>
      </c>
      <c r="FE26" s="17"/>
      <c r="FF26" s="17"/>
      <c r="FG26" s="17" t="str">
        <f t="shared" si="39"/>
        <v/>
      </c>
      <c r="FH26" s="14" t="str">
        <f t="shared" si="40"/>
        <v/>
      </c>
      <c r="FI26" s="17"/>
      <c r="FJ26" s="200" t="str">
        <f>IFERROR(IF(VLOOKUP(C26,VILL!$A$5:$E$68,4,FALSE)=0,"",VLOOKUP(C26,VILL!$A$5:$E$68,4,FALSE)),"")</f>
        <v/>
      </c>
      <c r="FK26" s="154" t="str">
        <f t="shared" si="5"/>
        <v/>
      </c>
      <c r="FL26" s="4"/>
      <c r="FM26" s="4"/>
      <c r="FN26" s="4"/>
      <c r="FO26" s="4"/>
      <c r="FP26" s="4"/>
      <c r="FQ26" s="4"/>
      <c r="FR26" s="4"/>
      <c r="FS26" s="3"/>
      <c r="FT26" s="3"/>
      <c r="FU26" t="str">
        <f>IF(FJ26&lt;&gt;"", IFERROR(IF(VLOOKUP(C26,MACUAHANG!$A$5:$B$67,2,FALSE)=0,"",VLOOKUP(C26,MACUAHANG!$A$5:$B$67,2,FALSE)), ""), "")</f>
        <v/>
      </c>
      <c r="FV26" s="4"/>
      <c r="FW26" s="4" t="str">
        <f t="shared" si="41"/>
        <v/>
      </c>
      <c r="FX26" s="4"/>
      <c r="FY26" s="4"/>
      <c r="FZ26" s="4"/>
      <c r="GA26" s="4"/>
      <c r="GB26" s="4"/>
      <c r="GC26" s="4"/>
      <c r="GD26" s="4"/>
      <c r="GE26" s="4"/>
      <c r="GF26" s="158" t="str">
        <f t="shared" si="42"/>
        <v/>
      </c>
      <c r="GG26" s="17"/>
      <c r="GH26" s="14"/>
      <c r="GI26" s="18" t="str">
        <f t="shared" si="43"/>
        <v/>
      </c>
      <c r="GJ26" s="17"/>
      <c r="GK26" s="17"/>
      <c r="GL26" s="17" t="str">
        <f t="shared" si="44"/>
        <v/>
      </c>
      <c r="GM26" s="14" t="str">
        <f t="shared" si="45"/>
        <v/>
      </c>
      <c r="GN26" s="17"/>
      <c r="GO26" s="17" t="str">
        <f>IFERROR(IF(VLOOKUP(C26,RYO!$A$5:$E$68,4,FALSE)=0,"",VLOOKUP(C26,RYO!$A$5:$E$68,4,FALSE)),"")</f>
        <v/>
      </c>
      <c r="GP26" s="154" t="str">
        <f t="shared" si="6"/>
        <v/>
      </c>
      <c r="GQ26" s="4"/>
      <c r="GR26" s="4"/>
      <c r="GS26" s="4"/>
      <c r="GT26" s="4"/>
      <c r="GU26" s="4"/>
      <c r="GV26" s="4"/>
      <c r="GW26" s="4"/>
      <c r="GX26" s="3"/>
      <c r="GY26" s="3"/>
      <c r="GZ26" t="str">
        <f>IF(GO26&lt;&gt;"", IFERROR(IF(VLOOKUP(C26,MACUAHANG!$A$5:$B$67,2,FALSE)=0,"",VLOOKUP(C26,MACUAHANG!$A$5:$B$67,2,FALSE)), ""), "")</f>
        <v/>
      </c>
      <c r="HA26" s="4"/>
      <c r="HB26" s="4" t="str">
        <f t="shared" si="46"/>
        <v/>
      </c>
      <c r="HC26" s="4"/>
      <c r="HD26" s="4"/>
      <c r="HE26" s="4"/>
      <c r="HF26" s="4"/>
      <c r="HG26" s="4"/>
      <c r="HH26" s="4"/>
      <c r="HI26" s="4"/>
      <c r="HJ26" s="4"/>
      <c r="HK26" s="18" t="str">
        <f t="shared" si="47"/>
        <v/>
      </c>
      <c r="HL26" s="17"/>
      <c r="HM26" s="14"/>
      <c r="HN26" s="158">
        <f t="shared" si="48"/>
        <v>45909</v>
      </c>
      <c r="HO26" s="17"/>
      <c r="HP26" s="17"/>
      <c r="HQ26" s="17">
        <f t="shared" si="49"/>
        <v>1121</v>
      </c>
      <c r="HR26" s="14" t="str">
        <f t="shared" si="50"/>
        <v>113103</v>
      </c>
      <c r="HS26" s="17"/>
      <c r="HT26" s="163">
        <f>IFERROR(IF(VLOOKUP(C26,'MOMO '!C:E,3,FALSE)=0,"",VLOOKUP(C26,'MOMO '!C:E,3,FALSE)),"")</f>
        <v>6286.5</v>
      </c>
      <c r="HU26" s="154" t="str">
        <f t="shared" si="7"/>
        <v>Chi phí chiết khấu trả cho kênh đối tác MoMo 09/09/2025 chi nhánh CÀ PHÊ MUỐI CHÚ LONG - 417 CỘNG HÒA</v>
      </c>
      <c r="HV26" s="4"/>
      <c r="HW26" s="4"/>
      <c r="HX26" s="4"/>
      <c r="HY26" s="4"/>
      <c r="HZ26" s="4"/>
      <c r="IA26" s="4"/>
      <c r="IB26" s="4"/>
      <c r="IC26" s="3"/>
      <c r="ID26" s="3"/>
      <c r="IE26" t="str">
        <f>IF(HT26&lt;&gt;"", IFERROR(IF(VLOOKUP(C26,MACUAHANG!$A$5:$B$67,2,FALSE)=0,"",VLOOKUP(C26,MACUAHANG!$A$5:$B$67,2,FALSE)), ""), "")</f>
        <v>CH.417CH</v>
      </c>
      <c r="IF26" s="4"/>
      <c r="IG26" s="4" t="str">
        <f t="shared" si="51"/>
        <v>VH.PHH</v>
      </c>
      <c r="IH26" s="4"/>
      <c r="II26" s="4"/>
      <c r="IJ26" s="4"/>
      <c r="IK26" s="4"/>
      <c r="IL26" s="4"/>
      <c r="IM26" s="4"/>
      <c r="IN26" s="4"/>
      <c r="IO26" s="4"/>
      <c r="IP26" s="18">
        <f t="shared" si="52"/>
        <v>45909</v>
      </c>
      <c r="IQ26" s="17"/>
      <c r="IR26" s="22" t="str">
        <f t="shared" si="53"/>
        <v>Momo</v>
      </c>
      <c r="IS26" s="18" t="str">
        <f t="shared" si="54"/>
        <v/>
      </c>
      <c r="IT26" s="17"/>
      <c r="IU26" s="17"/>
      <c r="IV26" s="17" t="str">
        <f t="shared" si="55"/>
        <v/>
      </c>
      <c r="IW26" s="14" t="str">
        <f t="shared" si="56"/>
        <v/>
      </c>
      <c r="IX26" s="17"/>
      <c r="IY26" s="17" t="str">
        <f>IFERROR(IF(VLOOKUP(C26,XANH_PIVOT!$C$5:$D$67,2,FALSE)=0,"",VLOOKUP(C26,XANH_PIVOT!$C$5:$D$67,2,FALSE)),"")</f>
        <v/>
      </c>
      <c r="IZ26" s="154" t="str">
        <f t="shared" si="8"/>
        <v/>
      </c>
      <c r="JA26" s="4"/>
      <c r="JB26" s="4"/>
      <c r="JC26" s="4"/>
      <c r="JD26" s="4"/>
      <c r="JE26" s="4"/>
      <c r="JF26" s="4"/>
      <c r="JG26" s="4"/>
      <c r="JH26" s="3"/>
      <c r="JI26" s="3"/>
      <c r="JJ26" t="str">
        <f>IF(IY26&lt;&gt;"", IFERROR(IF(VLOOKUP(C26,MACUAHANG!$A$5:$B$67,2,FALSE)=0,"",VLOOKUP(C26,MACUAHANG!$A$5:$B$67,2,FALSE)), ""), "")</f>
        <v/>
      </c>
      <c r="JK26" s="4"/>
      <c r="JL26" s="4" t="str">
        <f t="shared" si="57"/>
        <v/>
      </c>
      <c r="JM26" s="4"/>
      <c r="JN26" s="4"/>
      <c r="JO26" s="4"/>
      <c r="JP26" s="4"/>
      <c r="JQ26" s="4"/>
      <c r="JR26" s="4"/>
      <c r="JS26" s="4"/>
      <c r="JT26" s="4"/>
      <c r="JU26" s="18" t="str">
        <f t="shared" si="58"/>
        <v/>
      </c>
      <c r="JV26" s="17"/>
    </row>
    <row r="27" spans="1:282" ht="22.5" customHeight="1">
      <c r="A27" s="5">
        <v>12</v>
      </c>
      <c r="B27" s="267" t="s">
        <v>138</v>
      </c>
      <c r="C27" s="7" t="s">
        <v>72</v>
      </c>
      <c r="D27" s="24">
        <v>0</v>
      </c>
      <c r="E27" s="16" t="str">
        <f t="shared" si="10"/>
        <v/>
      </c>
      <c r="H27" s="28" t="str">
        <f t="shared" si="11"/>
        <v/>
      </c>
      <c r="I27" s="222" t="str">
        <f t="shared" si="12"/>
        <v/>
      </c>
      <c r="K27" t="str">
        <f>IFERROR(IF(VLOOKUP(C27,'PHÍ RÚT TIỀN'!$C$5:$F$67,4,FALSE)=0,"",VLOOKUP(C27,'PHÍ RÚT TIỀN'!$C$5:$F$67,4,FALSE)),"")</f>
        <v/>
      </c>
      <c r="L27" s="23" t="str">
        <f t="shared" si="0"/>
        <v/>
      </c>
      <c r="V27" t="str">
        <f>IF(K27&lt;&gt;"", IFERROR(IF(VLOOKUP(C27,MACUAHANG!$A$5:$B$67,2,FALSE)=0,"",VLOOKUP(C27,MACUAHANG!$A$5:$B$67,2,FALSE)), ""), "")</f>
        <v/>
      </c>
      <c r="X27" t="str">
        <f t="shared" si="13"/>
        <v/>
      </c>
      <c r="AG27" s="16" t="str">
        <f t="shared" si="14"/>
        <v/>
      </c>
      <c r="AH27" s="14"/>
      <c r="AI27" s="14"/>
      <c r="AJ27" s="16" t="str">
        <f t="shared" si="15"/>
        <v/>
      </c>
      <c r="AM27" s="28" t="str">
        <f t="shared" si="16"/>
        <v/>
      </c>
      <c r="AN27" t="str">
        <f t="shared" si="17"/>
        <v/>
      </c>
      <c r="AP27" t="str">
        <f>IFERROR(IF(VLOOKUP(C27,GRAB!$C27:$D89,2,FALSE)=0,"",VLOOKUP(C27,GRAB!C:D,2,FALSE)),"")</f>
        <v/>
      </c>
      <c r="AQ27" s="74" t="str">
        <f t="shared" si="1"/>
        <v/>
      </c>
      <c r="BA27" t="str">
        <f>IF(AP27&lt;&gt;"", IFERROR(IF(VLOOKUP(C27,MACUAHANG!$A$5:$B$67,2,FALSE)=0,"",VLOOKUP(C27,MACUAHANG!$A$5:$B$67,2,FALSE)), ""), "")</f>
        <v/>
      </c>
      <c r="BC27" t="str">
        <f t="shared" si="18"/>
        <v/>
      </c>
      <c r="BL27" s="72" t="str">
        <f t="shared" si="19"/>
        <v/>
      </c>
      <c r="BM27" s="14"/>
      <c r="BN27" s="14"/>
      <c r="BO27" s="158" t="str">
        <f t="shared" si="20"/>
        <v/>
      </c>
      <c r="BP27" s="17"/>
      <c r="BQ27" s="17"/>
      <c r="BR27" s="164" t="str">
        <f t="shared" si="21"/>
        <v/>
      </c>
      <c r="BS27" s="14" t="str">
        <f t="shared" si="22"/>
        <v/>
      </c>
      <c r="BT27" s="17"/>
      <c r="BU27" s="17" t="str">
        <f>IFERROR(IF(VLOOKUP(C27,BE!C27:D89,2,FALSE)=0,"",VLOOKUP(C27,BE!C:D,2,FALSE)),"")</f>
        <v/>
      </c>
      <c r="BV27" s="154" t="str">
        <f t="shared" si="2"/>
        <v/>
      </c>
      <c r="BW27" s="4"/>
      <c r="BX27" s="4"/>
      <c r="BY27" s="4"/>
      <c r="BZ27" s="4"/>
      <c r="CA27" s="4"/>
      <c r="CB27" s="4"/>
      <c r="CC27" s="4"/>
      <c r="CD27" s="3"/>
      <c r="CE27" s="3"/>
      <c r="CF27" t="str">
        <f>IF(BU27&lt;&gt;"", IFERROR(IF(VLOOKUP(C27,MACUAHANG!$A$5:$B$67,2,FALSE)=0,"",VLOOKUP(C27,MACUAHANG!$A$5:$B$67,2,FALSE)), ""), "")</f>
        <v/>
      </c>
      <c r="CG27" s="4"/>
      <c r="CH27" t="str">
        <f t="shared" si="23"/>
        <v/>
      </c>
      <c r="CI27" s="4"/>
      <c r="CJ27" s="4"/>
      <c r="CK27" s="4"/>
      <c r="CL27" s="4"/>
      <c r="CM27" s="4"/>
      <c r="CN27" s="4"/>
      <c r="CO27" s="4"/>
      <c r="CP27" s="4"/>
      <c r="CQ27" s="158" t="str">
        <f t="shared" si="24"/>
        <v/>
      </c>
      <c r="CR27" s="17"/>
      <c r="CS27" s="22" t="str">
        <f t="shared" si="25"/>
        <v/>
      </c>
      <c r="CT27" s="158" t="str">
        <f t="shared" si="26"/>
        <v/>
      </c>
      <c r="CU27" s="17"/>
      <c r="CV27" s="17"/>
      <c r="CW27" s="164" t="str">
        <f t="shared" si="27"/>
        <v/>
      </c>
      <c r="CX27" s="165" t="str">
        <f t="shared" si="28"/>
        <v/>
      </c>
      <c r="CY27" s="17"/>
      <c r="CZ27" s="163" t="str">
        <f>IFERROR(IF(VLOOKUP(C27,'ZALO-PAY'!$C$5:$F$67,2,FALSE)=0,"",VLOOKUP(C27,'ZALO-PAY'!$C$5:$F$67,2,FALSE)),"")</f>
        <v/>
      </c>
      <c r="DA27" s="154" t="str">
        <f t="shared" si="3"/>
        <v/>
      </c>
      <c r="DB27" s="4"/>
      <c r="DC27" s="4"/>
      <c r="DD27" s="4"/>
      <c r="DE27" s="4"/>
      <c r="DF27" s="4"/>
      <c r="DG27" s="4"/>
      <c r="DH27" s="4"/>
      <c r="DI27" s="3"/>
      <c r="DJ27" s="3"/>
      <c r="DK27" t="str">
        <f>IF(CZ27&lt;&gt;"", IFERROR(IF(VLOOKUP(C27,MACUAHANG!$A$5:$B$67,2,FALSE)=0,"",VLOOKUP(C27,MACUAHANG!$A$5:$B$67,2,FALSE)), ""), "")</f>
        <v/>
      </c>
      <c r="DL27" s="4"/>
      <c r="DM27" s="4" t="str">
        <f t="shared" si="29"/>
        <v/>
      </c>
      <c r="DN27" s="4"/>
      <c r="DO27" s="4"/>
      <c r="DP27" s="4"/>
      <c r="DQ27" s="4"/>
      <c r="DR27" s="4"/>
      <c r="DS27" s="4"/>
      <c r="DT27" s="4"/>
      <c r="DU27" s="4"/>
      <c r="DV27" s="158" t="str">
        <f t="shared" si="30"/>
        <v/>
      </c>
      <c r="DW27" s="17"/>
      <c r="DX27" s="22" t="str">
        <f t="shared" si="31"/>
        <v/>
      </c>
      <c r="DY27" s="158" t="str">
        <f t="shared" si="32"/>
        <v/>
      </c>
      <c r="DZ27" s="17"/>
      <c r="EA27" s="17"/>
      <c r="EB27" s="164" t="str">
        <f t="shared" si="33"/>
        <v/>
      </c>
      <c r="EC27" s="14" t="str">
        <f t="shared" si="34"/>
        <v/>
      </c>
      <c r="ED27" s="17"/>
      <c r="EE27" s="163" t="str">
        <f>IFERROR(IF(VLOOKUP(C27,'VN-PAY'!$C$5:$D$67,2,FALSE)=0,"",VLOOKUP(C27,'VN-PAY'!$C$5:$D$67,2,FALSE)),"")</f>
        <v/>
      </c>
      <c r="EF27" s="154" t="str">
        <f t="shared" si="4"/>
        <v/>
      </c>
      <c r="EG27" s="4"/>
      <c r="EH27" s="4"/>
      <c r="EI27" s="4"/>
      <c r="EJ27" s="4"/>
      <c r="EK27" s="4"/>
      <c r="EL27" s="4"/>
      <c r="EM27" s="4"/>
      <c r="EN27" s="3"/>
      <c r="EO27" s="3"/>
      <c r="EP27" t="str">
        <f>IF(EE27&lt;&gt;"", IFERROR(IF(VLOOKUP(C27,MACUAHANG!$A$5:$B$67,2,FALSE)=0,"",VLOOKUP(C27,MACUAHANG!$A$5:$B$67,2,FALSE)), ""), "")</f>
        <v/>
      </c>
      <c r="EQ27" s="4"/>
      <c r="ER27" s="4" t="str">
        <f t="shared" si="35"/>
        <v/>
      </c>
      <c r="ES27" s="4"/>
      <c r="ET27" s="4"/>
      <c r="EU27" s="4"/>
      <c r="EV27" s="4"/>
      <c r="EW27" s="4"/>
      <c r="EX27" s="4"/>
      <c r="EY27" s="4"/>
      <c r="EZ27" s="4"/>
      <c r="FA27" s="158" t="str">
        <f t="shared" si="36"/>
        <v/>
      </c>
      <c r="FB27" s="17"/>
      <c r="FC27" s="22" t="str">
        <f t="shared" si="37"/>
        <v/>
      </c>
      <c r="FD27" s="158" t="str">
        <f t="shared" si="38"/>
        <v/>
      </c>
      <c r="FE27" s="17"/>
      <c r="FF27" s="17"/>
      <c r="FG27" s="17" t="str">
        <f t="shared" si="39"/>
        <v/>
      </c>
      <c r="FH27" s="14" t="str">
        <f t="shared" si="40"/>
        <v/>
      </c>
      <c r="FI27" s="17"/>
      <c r="FJ27" s="200" t="str">
        <f>IFERROR(IF(VLOOKUP(C27,VILL!$A$5:$E$68,4,FALSE)=0,"",VLOOKUP(C27,VILL!$A$5:$E$68,4,FALSE)),"")</f>
        <v/>
      </c>
      <c r="FK27" s="154" t="str">
        <f t="shared" si="5"/>
        <v/>
      </c>
      <c r="FL27" s="4"/>
      <c r="FM27" s="4"/>
      <c r="FN27" s="4"/>
      <c r="FO27" s="4"/>
      <c r="FP27" s="4"/>
      <c r="FQ27" s="4"/>
      <c r="FR27" s="4"/>
      <c r="FS27" s="3"/>
      <c r="FT27" s="3"/>
      <c r="FU27" t="str">
        <f>IF(FJ27&lt;&gt;"", IFERROR(IF(VLOOKUP(C27,MACUAHANG!$A$5:$B$67,2,FALSE)=0,"",VLOOKUP(C27,MACUAHANG!$A$5:$B$67,2,FALSE)), ""), "")</f>
        <v/>
      </c>
      <c r="FV27" s="4"/>
      <c r="FW27" s="4" t="str">
        <f t="shared" si="41"/>
        <v/>
      </c>
      <c r="FX27" s="4"/>
      <c r="FY27" s="4"/>
      <c r="FZ27" s="4"/>
      <c r="GA27" s="4"/>
      <c r="GB27" s="4"/>
      <c r="GC27" s="4"/>
      <c r="GD27" s="4"/>
      <c r="GE27" s="4"/>
      <c r="GF27" s="158" t="str">
        <f t="shared" si="42"/>
        <v/>
      </c>
      <c r="GG27" s="17"/>
      <c r="GH27" s="14"/>
      <c r="GI27" s="18" t="str">
        <f t="shared" si="43"/>
        <v/>
      </c>
      <c r="GJ27" s="17"/>
      <c r="GK27" s="17"/>
      <c r="GL27" s="17" t="str">
        <f t="shared" si="44"/>
        <v/>
      </c>
      <c r="GM27" s="14" t="str">
        <f t="shared" si="45"/>
        <v/>
      </c>
      <c r="GN27" s="17"/>
      <c r="GO27" s="17" t="str">
        <f>IFERROR(IF(VLOOKUP(C27,RYO!$A$5:$E$68,4,FALSE)=0,"",VLOOKUP(C27,RYO!$A$5:$E$68,4,FALSE)),"")</f>
        <v/>
      </c>
      <c r="GP27" s="154" t="str">
        <f t="shared" si="6"/>
        <v/>
      </c>
      <c r="GQ27" s="4"/>
      <c r="GR27" s="4"/>
      <c r="GS27" s="4"/>
      <c r="GT27" s="4"/>
      <c r="GU27" s="4"/>
      <c r="GV27" s="4"/>
      <c r="GW27" s="4"/>
      <c r="GX27" s="3"/>
      <c r="GY27" s="3"/>
      <c r="GZ27" t="str">
        <f>IF(GO27&lt;&gt;"", IFERROR(IF(VLOOKUP(C27,MACUAHANG!$A$5:$B$67,2,FALSE)=0,"",VLOOKUP(C27,MACUAHANG!$A$5:$B$67,2,FALSE)), ""), "")</f>
        <v/>
      </c>
      <c r="HA27" s="4"/>
      <c r="HB27" s="4" t="str">
        <f t="shared" si="46"/>
        <v/>
      </c>
      <c r="HC27" s="4"/>
      <c r="HD27" s="4"/>
      <c r="HE27" s="4"/>
      <c r="HF27" s="4"/>
      <c r="HG27" s="4"/>
      <c r="HH27" s="4"/>
      <c r="HI27" s="4"/>
      <c r="HJ27" s="4"/>
      <c r="HK27" s="18" t="str">
        <f t="shared" si="47"/>
        <v/>
      </c>
      <c r="HL27" s="17"/>
      <c r="HM27" s="14"/>
      <c r="HN27" s="158">
        <f t="shared" si="48"/>
        <v>45909</v>
      </c>
      <c r="HO27" s="17"/>
      <c r="HP27" s="17"/>
      <c r="HQ27" s="17">
        <f t="shared" si="49"/>
        <v>1121</v>
      </c>
      <c r="HR27" s="14" t="str">
        <f t="shared" si="50"/>
        <v>113103</v>
      </c>
      <c r="HS27" s="17"/>
      <c r="HT27" s="163">
        <f>IFERROR(IF(VLOOKUP(C27,'MOMO '!C:E,3,FALSE)=0,"",VLOOKUP(C27,'MOMO '!C:E,3,FALSE)),"")</f>
        <v>11467.5</v>
      </c>
      <c r="HU27" s="154" t="str">
        <f t="shared" si="7"/>
        <v>Chi phí chiết khấu trả cho kênh đối tác MoMo 09/09/2025 chi nhánh CÀ PHÊ MUỐI CHÚ LONG - 421 CỘNG HÒA</v>
      </c>
      <c r="HV27" s="4"/>
      <c r="HW27" s="4"/>
      <c r="HX27" s="4"/>
      <c r="HY27" s="4"/>
      <c r="HZ27" s="4"/>
      <c r="IA27" s="4"/>
      <c r="IB27" s="4"/>
      <c r="IC27" s="3"/>
      <c r="ID27" s="3"/>
      <c r="IE27" t="str">
        <f>IF(HT27&lt;&gt;"", IFERROR(IF(VLOOKUP(C27,MACUAHANG!$A$5:$B$67,2,FALSE)=0,"",VLOOKUP(C27,MACUAHANG!$A$5:$B$67,2,FALSE)), ""), "")</f>
        <v>CH.421CH</v>
      </c>
      <c r="IF27" s="4"/>
      <c r="IG27" s="4" t="str">
        <f t="shared" si="51"/>
        <v>VH.PHH</v>
      </c>
      <c r="IH27" s="4"/>
      <c r="II27" s="4"/>
      <c r="IJ27" s="4"/>
      <c r="IK27" s="4"/>
      <c r="IL27" s="4"/>
      <c r="IM27" s="4"/>
      <c r="IN27" s="4"/>
      <c r="IO27" s="4"/>
      <c r="IP27" s="18">
        <f t="shared" si="52"/>
        <v>45909</v>
      </c>
      <c r="IQ27" s="17"/>
      <c r="IR27" s="22" t="str">
        <f t="shared" si="53"/>
        <v>Momo</v>
      </c>
      <c r="IS27" s="18" t="str">
        <f t="shared" si="54"/>
        <v/>
      </c>
      <c r="IT27" s="17"/>
      <c r="IU27" s="17"/>
      <c r="IV27" s="17" t="str">
        <f t="shared" si="55"/>
        <v/>
      </c>
      <c r="IW27" s="14" t="str">
        <f t="shared" si="56"/>
        <v/>
      </c>
      <c r="IX27" s="17"/>
      <c r="IY27" s="17" t="str">
        <f>IFERROR(IF(VLOOKUP(C27,XANH_PIVOT!$C$5:$D$67,2,FALSE)=0,"",VLOOKUP(C27,XANH_PIVOT!$C$5:$D$67,2,FALSE)),"")</f>
        <v/>
      </c>
      <c r="IZ27" s="154" t="str">
        <f t="shared" si="8"/>
        <v/>
      </c>
      <c r="JA27" s="4"/>
      <c r="JB27" s="4"/>
      <c r="JC27" s="4"/>
      <c r="JD27" s="4"/>
      <c r="JE27" s="4"/>
      <c r="JF27" s="4"/>
      <c r="JG27" s="4"/>
      <c r="JH27" s="3"/>
      <c r="JI27" s="3"/>
      <c r="JJ27" t="str">
        <f>IF(IY27&lt;&gt;"", IFERROR(IF(VLOOKUP(C27,MACUAHANG!$A$5:$B$67,2,FALSE)=0,"",VLOOKUP(C27,MACUAHANG!$A$5:$B$67,2,FALSE)), ""), "")</f>
        <v/>
      </c>
      <c r="JK27" s="4"/>
      <c r="JL27" s="4" t="str">
        <f t="shared" si="57"/>
        <v/>
      </c>
      <c r="JM27" s="4"/>
      <c r="JN27" s="4"/>
      <c r="JO27" s="4"/>
      <c r="JP27" s="4"/>
      <c r="JQ27" s="4"/>
      <c r="JR27" s="4"/>
      <c r="JS27" s="4"/>
      <c r="JT27" s="4"/>
      <c r="JU27" s="18" t="str">
        <f t="shared" si="58"/>
        <v/>
      </c>
      <c r="JV27" s="17"/>
    </row>
    <row r="28" spans="1:282" ht="22.5" customHeight="1">
      <c r="A28" s="5">
        <f t="shared" si="9"/>
        <v>13</v>
      </c>
      <c r="B28" s="264" t="s">
        <v>436</v>
      </c>
      <c r="C28" s="7" t="s">
        <v>74</v>
      </c>
      <c r="D28" s="25">
        <v>0</v>
      </c>
      <c r="E28" s="16" t="str">
        <f t="shared" si="10"/>
        <v/>
      </c>
      <c r="H28" s="28" t="str">
        <f t="shared" si="11"/>
        <v/>
      </c>
      <c r="I28" s="222" t="str">
        <f t="shared" si="12"/>
        <v/>
      </c>
      <c r="K28" t="str">
        <f>IFERROR(IF(VLOOKUP(C28,'PHÍ RÚT TIỀN'!$C$5:$F$67,4,FALSE)=0,"",VLOOKUP(C28,'PHÍ RÚT TIỀN'!$C$5:$F$67,4,FALSE)),"")</f>
        <v/>
      </c>
      <c r="L28" s="23" t="str">
        <f t="shared" si="0"/>
        <v/>
      </c>
      <c r="V28" t="str">
        <f>IF(K28&lt;&gt;"", IFERROR(IF(VLOOKUP(C28,MACUAHANG!$A$5:$B$67,2,FALSE)=0,"",VLOOKUP(C28,MACUAHANG!$A$5:$B$67,2,FALSE)), ""), "")</f>
        <v/>
      </c>
      <c r="X28" t="str">
        <f t="shared" si="13"/>
        <v/>
      </c>
      <c r="AG28" s="16" t="str">
        <f t="shared" si="14"/>
        <v/>
      </c>
      <c r="AH28" s="14"/>
      <c r="AI28" s="14"/>
      <c r="AJ28" s="16" t="str">
        <f t="shared" si="15"/>
        <v/>
      </c>
      <c r="AM28" s="28" t="str">
        <f t="shared" si="16"/>
        <v/>
      </c>
      <c r="AN28" t="str">
        <f t="shared" si="17"/>
        <v/>
      </c>
      <c r="AP28" t="str">
        <f>IFERROR(IF(VLOOKUP(C28,GRAB!$C28:$D90,2,FALSE)=0,"",VLOOKUP(C28,GRAB!C:D,2,FALSE)),"")</f>
        <v/>
      </c>
      <c r="AQ28" s="74" t="str">
        <f t="shared" si="1"/>
        <v/>
      </c>
      <c r="BA28" t="str">
        <f>IF(AP28&lt;&gt;"", IFERROR(IF(VLOOKUP(C28,MACUAHANG!$A$5:$B$67,2,FALSE)=0,"",VLOOKUP(C28,MACUAHANG!$A$5:$B$67,2,FALSE)), ""), "")</f>
        <v/>
      </c>
      <c r="BC28" t="str">
        <f t="shared" si="18"/>
        <v/>
      </c>
      <c r="BL28" s="72" t="str">
        <f t="shared" si="19"/>
        <v/>
      </c>
      <c r="BM28" s="14"/>
      <c r="BN28" s="14"/>
      <c r="BO28" s="158" t="str">
        <f t="shared" si="20"/>
        <v/>
      </c>
      <c r="BP28" s="17"/>
      <c r="BQ28" s="17"/>
      <c r="BR28" s="164" t="str">
        <f t="shared" si="21"/>
        <v/>
      </c>
      <c r="BS28" s="14" t="str">
        <f t="shared" si="22"/>
        <v/>
      </c>
      <c r="BT28" s="17"/>
      <c r="BU28" s="17" t="str">
        <f>IFERROR(IF(VLOOKUP(C28,BE!C28:D90,2,FALSE)=0,"",VLOOKUP(C28,BE!C:D,2,FALSE)),"")</f>
        <v/>
      </c>
      <c r="BV28" s="154" t="str">
        <f t="shared" si="2"/>
        <v/>
      </c>
      <c r="BW28" s="4"/>
      <c r="BX28" s="4"/>
      <c r="BY28" s="4"/>
      <c r="BZ28" s="4"/>
      <c r="CA28" s="4"/>
      <c r="CB28" s="4"/>
      <c r="CC28" s="4"/>
      <c r="CD28" s="3"/>
      <c r="CE28" s="3"/>
      <c r="CF28" t="str">
        <f>IF(BU28&lt;&gt;"", IFERROR(IF(VLOOKUP(C28,MACUAHANG!$A$5:$B$67,2,FALSE)=0,"",VLOOKUP(C28,MACUAHANG!$A$5:$B$67,2,FALSE)), ""), "")</f>
        <v/>
      </c>
      <c r="CG28" s="4"/>
      <c r="CH28" t="str">
        <f t="shared" si="23"/>
        <v/>
      </c>
      <c r="CI28" s="4"/>
      <c r="CJ28" s="4"/>
      <c r="CK28" s="4"/>
      <c r="CL28" s="4"/>
      <c r="CM28" s="4"/>
      <c r="CN28" s="4"/>
      <c r="CO28" s="4"/>
      <c r="CP28" s="4"/>
      <c r="CQ28" s="158" t="str">
        <f t="shared" si="24"/>
        <v/>
      </c>
      <c r="CR28" s="17"/>
      <c r="CS28" s="22" t="str">
        <f t="shared" si="25"/>
        <v/>
      </c>
      <c r="CT28" s="158">
        <f t="shared" si="26"/>
        <v>45909</v>
      </c>
      <c r="CU28" s="17"/>
      <c r="CV28" s="17"/>
      <c r="CW28" s="164">
        <f t="shared" si="27"/>
        <v>1121</v>
      </c>
      <c r="CX28" s="165" t="str">
        <f t="shared" si="28"/>
        <v>113106</v>
      </c>
      <c r="CY28" s="17"/>
      <c r="CZ28" s="163">
        <f>IFERROR(IF(VLOOKUP(C28,'ZALO-PAY'!$C$5:$F$67,2,FALSE)=0,"",VLOOKUP(C28,'ZALO-PAY'!$C$5:$F$67,2,FALSE)),"")</f>
        <v>750</v>
      </c>
      <c r="DA28" s="154" t="str">
        <f t="shared" si="3"/>
        <v>Chi phí chiết khấu trả cho kênh đối tác ZaloPay 09/09/2025 chi nhánh CÀ PHÊ MUỐI CHÚ LONG - 143 LIÊU BÌNH HƯƠNG - CỦ CHI</v>
      </c>
      <c r="DB28" s="4"/>
      <c r="DC28" s="4"/>
      <c r="DD28" s="4"/>
      <c r="DE28" s="4"/>
      <c r="DF28" s="4"/>
      <c r="DG28" s="4"/>
      <c r="DH28" s="4"/>
      <c r="DI28" s="3"/>
      <c r="DJ28" s="3"/>
      <c r="DK28" t="str">
        <f>IF(CZ28&lt;&gt;"", IFERROR(IF(VLOOKUP(C28,MACUAHANG!$A$5:$B$67,2,FALSE)=0,"",VLOOKUP(C28,MACUAHANG!$A$5:$B$67,2,FALSE)), ""), "")</f>
        <v>CH.143LBH</v>
      </c>
      <c r="DL28" s="4"/>
      <c r="DM28" s="4" t="str">
        <f t="shared" si="29"/>
        <v>VH.PHH</v>
      </c>
      <c r="DN28" s="4"/>
      <c r="DO28" s="4"/>
      <c r="DP28" s="4"/>
      <c r="DQ28" s="4"/>
      <c r="DR28" s="4"/>
      <c r="DS28" s="4"/>
      <c r="DT28" s="4"/>
      <c r="DU28" s="4"/>
      <c r="DV28" s="158">
        <f t="shared" si="30"/>
        <v>45909</v>
      </c>
      <c r="DW28" s="17"/>
      <c r="DX28" s="22" t="str">
        <f t="shared" si="31"/>
        <v>ZaloPay</v>
      </c>
      <c r="DY28" s="158" t="str">
        <f t="shared" si="32"/>
        <v/>
      </c>
      <c r="DZ28" s="17"/>
      <c r="EA28" s="17"/>
      <c r="EB28" s="164" t="str">
        <f t="shared" si="33"/>
        <v/>
      </c>
      <c r="EC28" s="14" t="str">
        <f t="shared" si="34"/>
        <v/>
      </c>
      <c r="ED28" s="17"/>
      <c r="EE28" s="163" t="str">
        <f>IFERROR(IF(VLOOKUP(C28,'VN-PAY'!$C$5:$D$67,2,FALSE)=0,"",VLOOKUP(C28,'VN-PAY'!$C$5:$D$67,2,FALSE)),"")</f>
        <v/>
      </c>
      <c r="EF28" s="154" t="str">
        <f t="shared" si="4"/>
        <v/>
      </c>
      <c r="EG28" s="4"/>
      <c r="EH28" s="4"/>
      <c r="EI28" s="4"/>
      <c r="EJ28" s="4"/>
      <c r="EK28" s="4"/>
      <c r="EL28" s="4"/>
      <c r="EM28" s="4"/>
      <c r="EN28" s="3"/>
      <c r="EO28" s="3"/>
      <c r="EP28" t="str">
        <f>IF(EE28&lt;&gt;"", IFERROR(IF(VLOOKUP(C28,MACUAHANG!$A$5:$B$67,2,FALSE)=0,"",VLOOKUP(C28,MACUAHANG!$A$5:$B$67,2,FALSE)), ""), "")</f>
        <v/>
      </c>
      <c r="EQ28" s="4"/>
      <c r="ER28" s="4" t="str">
        <f t="shared" si="35"/>
        <v/>
      </c>
      <c r="ES28" s="4"/>
      <c r="ET28" s="4"/>
      <c r="EU28" s="4"/>
      <c r="EV28" s="4"/>
      <c r="EW28" s="4"/>
      <c r="EX28" s="4"/>
      <c r="EY28" s="4"/>
      <c r="EZ28" s="4"/>
      <c r="FA28" s="158" t="str">
        <f t="shared" si="36"/>
        <v/>
      </c>
      <c r="FB28" s="17"/>
      <c r="FC28" s="22" t="str">
        <f t="shared" si="37"/>
        <v/>
      </c>
      <c r="FD28" s="158" t="str">
        <f t="shared" si="38"/>
        <v/>
      </c>
      <c r="FE28" s="17"/>
      <c r="FF28" s="17"/>
      <c r="FG28" s="17" t="str">
        <f t="shared" si="39"/>
        <v/>
      </c>
      <c r="FH28" s="14" t="str">
        <f t="shared" si="40"/>
        <v/>
      </c>
      <c r="FI28" s="17"/>
      <c r="FJ28" s="200" t="str">
        <f>IFERROR(IF(VLOOKUP(C28,VILL!$A$5:$E$68,4,FALSE)=0,"",VLOOKUP(C28,VILL!$A$5:$E$68,4,FALSE)),"")</f>
        <v/>
      </c>
      <c r="FK28" s="154" t="str">
        <f t="shared" si="5"/>
        <v/>
      </c>
      <c r="FL28" s="4"/>
      <c r="FM28" s="4"/>
      <c r="FN28" s="4"/>
      <c r="FO28" s="4"/>
      <c r="FP28" s="4"/>
      <c r="FQ28" s="4"/>
      <c r="FR28" s="4"/>
      <c r="FS28" s="3"/>
      <c r="FT28" s="3"/>
      <c r="FU28" t="str">
        <f>IF(FJ28&lt;&gt;"", IFERROR(IF(VLOOKUP(C28,MACUAHANG!$A$5:$B$67,2,FALSE)=0,"",VLOOKUP(C28,MACUAHANG!$A$5:$B$67,2,FALSE)), ""), "")</f>
        <v/>
      </c>
      <c r="FV28" s="4"/>
      <c r="FW28" s="4" t="str">
        <f t="shared" si="41"/>
        <v/>
      </c>
      <c r="FX28" s="4"/>
      <c r="FY28" s="4"/>
      <c r="FZ28" s="4"/>
      <c r="GA28" s="4"/>
      <c r="GB28" s="4"/>
      <c r="GC28" s="4"/>
      <c r="GD28" s="4"/>
      <c r="GE28" s="4"/>
      <c r="GF28" s="158" t="str">
        <f t="shared" si="42"/>
        <v/>
      </c>
      <c r="GG28" s="17"/>
      <c r="GH28" s="14"/>
      <c r="GI28" s="18" t="str">
        <f t="shared" si="43"/>
        <v/>
      </c>
      <c r="GJ28" s="17"/>
      <c r="GK28" s="17"/>
      <c r="GL28" s="17" t="str">
        <f t="shared" si="44"/>
        <v/>
      </c>
      <c r="GM28" s="14" t="str">
        <f t="shared" si="45"/>
        <v/>
      </c>
      <c r="GN28" s="17"/>
      <c r="GO28" s="17" t="str">
        <f>IFERROR(IF(VLOOKUP(C28,RYO!$A$5:$E$68,4,FALSE)=0,"",VLOOKUP(C28,RYO!$A$5:$E$68,4,FALSE)),"")</f>
        <v/>
      </c>
      <c r="GP28" s="154" t="str">
        <f t="shared" si="6"/>
        <v/>
      </c>
      <c r="GQ28" s="4"/>
      <c r="GR28" s="4"/>
      <c r="GS28" s="4"/>
      <c r="GT28" s="4"/>
      <c r="GU28" s="4"/>
      <c r="GV28" s="4"/>
      <c r="GW28" s="4"/>
      <c r="GX28" s="3"/>
      <c r="GY28" s="3"/>
      <c r="GZ28" t="str">
        <f>IF(GO28&lt;&gt;"", IFERROR(IF(VLOOKUP(C28,MACUAHANG!$A$5:$B$67,2,FALSE)=0,"",VLOOKUP(C28,MACUAHANG!$A$5:$B$67,2,FALSE)), ""), "")</f>
        <v/>
      </c>
      <c r="HA28" s="4"/>
      <c r="HB28" s="4" t="str">
        <f t="shared" si="46"/>
        <v/>
      </c>
      <c r="HC28" s="4"/>
      <c r="HD28" s="4"/>
      <c r="HE28" s="4"/>
      <c r="HF28" s="4"/>
      <c r="HG28" s="4"/>
      <c r="HH28" s="4"/>
      <c r="HI28" s="4"/>
      <c r="HJ28" s="4"/>
      <c r="HK28" s="18" t="str">
        <f t="shared" si="47"/>
        <v/>
      </c>
      <c r="HL28" s="17"/>
      <c r="HM28" s="14"/>
      <c r="HN28" s="158">
        <f t="shared" si="48"/>
        <v>45909</v>
      </c>
      <c r="HO28" s="17"/>
      <c r="HP28" s="17"/>
      <c r="HQ28" s="17">
        <f t="shared" si="49"/>
        <v>1121</v>
      </c>
      <c r="HR28" s="14" t="str">
        <f t="shared" si="50"/>
        <v>113103</v>
      </c>
      <c r="HS28" s="17"/>
      <c r="HT28" s="163">
        <f>IFERROR(IF(VLOOKUP(C28,'MOMO '!C:E,3,FALSE)=0,"",VLOOKUP(C28,'MOMO '!C:E,3,FALSE)),"")</f>
        <v>3008.5</v>
      </c>
      <c r="HU28" s="154" t="str">
        <f t="shared" si="7"/>
        <v>Chi phí chiết khấu trả cho kênh đối tác MoMo 09/09/2025 chi nhánh CÀ PHÊ MUỐI CHÚ LONG - 143 LIÊU BÌNH HƯƠNG - CỦ CHI</v>
      </c>
      <c r="HV28" s="4"/>
      <c r="HW28" s="4"/>
      <c r="HX28" s="4"/>
      <c r="HY28" s="4"/>
      <c r="HZ28" s="4"/>
      <c r="IA28" s="4"/>
      <c r="IB28" s="4"/>
      <c r="IC28" s="3"/>
      <c r="ID28" s="3"/>
      <c r="IE28" t="str">
        <f>IF(HT28&lt;&gt;"", IFERROR(IF(VLOOKUP(C28,MACUAHANG!$A$5:$B$67,2,FALSE)=0,"",VLOOKUP(C28,MACUAHANG!$A$5:$B$67,2,FALSE)), ""), "")</f>
        <v>CH.143LBH</v>
      </c>
      <c r="IF28" s="4"/>
      <c r="IG28" s="4" t="str">
        <f t="shared" si="51"/>
        <v>VH.PHH</v>
      </c>
      <c r="IH28" s="4"/>
      <c r="II28" s="4"/>
      <c r="IJ28" s="4"/>
      <c r="IK28" s="4"/>
      <c r="IL28" s="4"/>
      <c r="IM28" s="4"/>
      <c r="IN28" s="4"/>
      <c r="IO28" s="4"/>
      <c r="IP28" s="18">
        <f t="shared" si="52"/>
        <v>45909</v>
      </c>
      <c r="IQ28" s="17"/>
      <c r="IR28" s="22" t="str">
        <f t="shared" si="53"/>
        <v>Momo</v>
      </c>
      <c r="IS28" s="18" t="str">
        <f t="shared" si="54"/>
        <v/>
      </c>
      <c r="IT28" s="17"/>
      <c r="IU28" s="17"/>
      <c r="IV28" s="17" t="str">
        <f t="shared" si="55"/>
        <v/>
      </c>
      <c r="IW28" s="14" t="str">
        <f t="shared" si="56"/>
        <v/>
      </c>
      <c r="IX28" s="17"/>
      <c r="IY28" s="17" t="str">
        <f>IFERROR(IF(VLOOKUP(C28,XANH_PIVOT!$C$5:$D$67,2,FALSE)=0,"",VLOOKUP(C28,XANH_PIVOT!$C$5:$D$67,2,FALSE)),"")</f>
        <v/>
      </c>
      <c r="IZ28" s="154" t="str">
        <f t="shared" si="8"/>
        <v/>
      </c>
      <c r="JA28" s="4"/>
      <c r="JB28" s="4"/>
      <c r="JC28" s="4"/>
      <c r="JD28" s="4"/>
      <c r="JE28" s="4"/>
      <c r="JF28" s="4"/>
      <c r="JG28" s="4"/>
      <c r="JH28" s="3"/>
      <c r="JI28" s="3"/>
      <c r="JJ28" t="str">
        <f>IF(IY28&lt;&gt;"", IFERROR(IF(VLOOKUP(C28,MACUAHANG!$A$5:$B$67,2,FALSE)=0,"",VLOOKUP(C28,MACUAHANG!$A$5:$B$67,2,FALSE)), ""), "")</f>
        <v/>
      </c>
      <c r="JK28" s="4"/>
      <c r="JL28" s="4" t="str">
        <f t="shared" si="57"/>
        <v/>
      </c>
      <c r="JM28" s="4"/>
      <c r="JN28" s="4"/>
      <c r="JO28" s="4"/>
      <c r="JP28" s="4"/>
      <c r="JQ28" s="4"/>
      <c r="JR28" s="4"/>
      <c r="JS28" s="4"/>
      <c r="JT28" s="4"/>
      <c r="JU28" s="18" t="str">
        <f t="shared" si="58"/>
        <v/>
      </c>
      <c r="JV28" s="17"/>
    </row>
    <row r="29" spans="1:282" ht="22.5" customHeight="1">
      <c r="A29" s="5">
        <v>13</v>
      </c>
      <c r="B29" s="264" t="s">
        <v>437</v>
      </c>
      <c r="C29" s="7" t="s">
        <v>75</v>
      </c>
      <c r="D29" s="24">
        <v>0</v>
      </c>
      <c r="E29" s="16" t="str">
        <f t="shared" si="10"/>
        <v/>
      </c>
      <c r="H29" s="28" t="str">
        <f t="shared" si="11"/>
        <v/>
      </c>
      <c r="I29" s="222" t="str">
        <f t="shared" si="12"/>
        <v/>
      </c>
      <c r="K29" t="str">
        <f>IFERROR(IF(VLOOKUP(C29,'PHÍ RÚT TIỀN'!$C$5:$F$67,4,FALSE)=0,"",VLOOKUP(C29,'PHÍ RÚT TIỀN'!$C$5:$F$67,4,FALSE)),"")</f>
        <v/>
      </c>
      <c r="L29" s="23" t="str">
        <f t="shared" si="0"/>
        <v/>
      </c>
      <c r="V29" t="str">
        <f>IF(K29&lt;&gt;"", IFERROR(IF(VLOOKUP(C29,MACUAHANG!$A$5:$B$67,2,FALSE)=0,"",VLOOKUP(C29,MACUAHANG!$A$5:$B$67,2,FALSE)), ""), "")</f>
        <v/>
      </c>
      <c r="X29" t="str">
        <f t="shared" si="13"/>
        <v/>
      </c>
      <c r="AG29" s="16" t="str">
        <f t="shared" si="14"/>
        <v/>
      </c>
      <c r="AH29" s="14"/>
      <c r="AI29" s="14"/>
      <c r="AJ29" s="16" t="str">
        <f t="shared" si="15"/>
        <v/>
      </c>
      <c r="AM29" s="28" t="str">
        <f t="shared" si="16"/>
        <v/>
      </c>
      <c r="AN29" t="str">
        <f t="shared" si="17"/>
        <v/>
      </c>
      <c r="AP29" t="str">
        <f>IFERROR(IF(VLOOKUP(C29,GRAB!$C29:$D91,2,FALSE)=0,"",VLOOKUP(C29,GRAB!C:D,2,FALSE)),"")</f>
        <v/>
      </c>
      <c r="AQ29" s="74" t="str">
        <f t="shared" si="1"/>
        <v/>
      </c>
      <c r="BA29" t="str">
        <f>IF(AP29&lt;&gt;"", IFERROR(IF(VLOOKUP(C29,MACUAHANG!$A$5:$B$67,2,FALSE)=0,"",VLOOKUP(C29,MACUAHANG!$A$5:$B$67,2,FALSE)), ""), "")</f>
        <v/>
      </c>
      <c r="BC29" t="str">
        <f t="shared" si="18"/>
        <v/>
      </c>
      <c r="BL29" s="72" t="str">
        <f t="shared" si="19"/>
        <v/>
      </c>
      <c r="BM29" s="14"/>
      <c r="BN29" s="14"/>
      <c r="BO29" s="158" t="str">
        <f t="shared" si="20"/>
        <v/>
      </c>
      <c r="BP29" s="17"/>
      <c r="BQ29" s="17"/>
      <c r="BR29" s="164" t="str">
        <f t="shared" si="21"/>
        <v/>
      </c>
      <c r="BS29" s="14" t="str">
        <f t="shared" si="22"/>
        <v/>
      </c>
      <c r="BT29" s="17"/>
      <c r="BU29" s="17" t="str">
        <f>IFERROR(IF(VLOOKUP(C29,BE!C29:D91,2,FALSE)=0,"",VLOOKUP(C29,BE!C:D,2,FALSE)),"")</f>
        <v/>
      </c>
      <c r="BV29" s="154" t="str">
        <f t="shared" si="2"/>
        <v/>
      </c>
      <c r="BW29" s="4"/>
      <c r="BX29" s="4"/>
      <c r="BY29" s="4"/>
      <c r="BZ29" s="4"/>
      <c r="CA29" s="4"/>
      <c r="CB29" s="4"/>
      <c r="CC29" s="4"/>
      <c r="CD29" s="3"/>
      <c r="CE29" s="3"/>
      <c r="CF29" t="str">
        <f>IF(BU29&lt;&gt;"", IFERROR(IF(VLOOKUP(C29,MACUAHANG!$A$5:$B$67,2,FALSE)=0,"",VLOOKUP(C29,MACUAHANG!$A$5:$B$67,2,FALSE)), ""), "")</f>
        <v/>
      </c>
      <c r="CG29" s="4"/>
      <c r="CH29" t="str">
        <f t="shared" si="23"/>
        <v/>
      </c>
      <c r="CI29" s="4"/>
      <c r="CJ29" s="4"/>
      <c r="CK29" s="4"/>
      <c r="CL29" s="4"/>
      <c r="CM29" s="4"/>
      <c r="CN29" s="4"/>
      <c r="CO29" s="4"/>
      <c r="CP29" s="4"/>
      <c r="CQ29" s="158" t="str">
        <f t="shared" si="24"/>
        <v/>
      </c>
      <c r="CR29" s="17"/>
      <c r="CS29" s="22" t="str">
        <f t="shared" si="25"/>
        <v/>
      </c>
      <c r="CT29" s="158">
        <f t="shared" si="26"/>
        <v>45909</v>
      </c>
      <c r="CU29" s="17"/>
      <c r="CV29" s="17"/>
      <c r="CW29" s="164">
        <f t="shared" si="27"/>
        <v>1121</v>
      </c>
      <c r="CX29" s="165" t="str">
        <f t="shared" si="28"/>
        <v>113106</v>
      </c>
      <c r="CY29" s="17"/>
      <c r="CZ29" s="163">
        <f>IFERROR(IF(VLOOKUP(C29,'ZALO-PAY'!$C$5:$F$67,2,FALSE)=0,"",VLOOKUP(C29,'ZALO-PAY'!$C$5:$F$67,2,FALSE)),"")</f>
        <v>551</v>
      </c>
      <c r="DA29" s="154" t="str">
        <f t="shared" si="3"/>
        <v>Chi phí chiết khấu trả cho kênh đối tác ZaloPay 09/09/2025 chi nhánh Cà Phê Muối Chú Long - Tỉnh Lộ 8 Củ Chi</v>
      </c>
      <c r="DB29" s="4"/>
      <c r="DC29" s="4"/>
      <c r="DD29" s="4"/>
      <c r="DE29" s="4"/>
      <c r="DF29" s="4"/>
      <c r="DG29" s="4"/>
      <c r="DH29" s="4"/>
      <c r="DI29" s="3"/>
      <c r="DJ29" s="3"/>
      <c r="DK29" t="str">
        <f>IF(CZ29&lt;&gt;"", IFERROR(IF(VLOOKUP(C29,MACUAHANG!$A$5:$B$67,2,FALSE)=0,"",VLOOKUP(C29,MACUAHANG!$A$5:$B$67,2,FALSE)), ""), "")</f>
        <v>CH.1414TL8</v>
      </c>
      <c r="DL29" s="4"/>
      <c r="DM29" s="4" t="str">
        <f t="shared" si="29"/>
        <v>VH.PHH</v>
      </c>
      <c r="DN29" s="4"/>
      <c r="DO29" s="4"/>
      <c r="DP29" s="4"/>
      <c r="DQ29" s="4"/>
      <c r="DR29" s="4"/>
      <c r="DS29" s="4"/>
      <c r="DT29" s="4"/>
      <c r="DU29" s="4"/>
      <c r="DV29" s="158">
        <f t="shared" si="30"/>
        <v>45909</v>
      </c>
      <c r="DW29" s="17"/>
      <c r="DX29" s="22" t="str">
        <f t="shared" si="31"/>
        <v>ZaloPay</v>
      </c>
      <c r="DY29" s="158">
        <f t="shared" si="32"/>
        <v>45909</v>
      </c>
      <c r="DZ29" s="17"/>
      <c r="EA29" s="17"/>
      <c r="EB29" s="164">
        <f t="shared" si="33"/>
        <v>1121</v>
      </c>
      <c r="EC29" s="14" t="str">
        <f t="shared" si="34"/>
        <v>113111</v>
      </c>
      <c r="ED29" s="17"/>
      <c r="EE29" s="163">
        <f>IFERROR(IF(VLOOKUP(C29,'VN-PAY'!$C$5:$D$67,2,FALSE)=0,"",VLOOKUP(C29,'VN-PAY'!$C$5:$D$67,2,FALSE)),"")</f>
        <v>704</v>
      </c>
      <c r="EF29" s="154" t="str">
        <f t="shared" si="4"/>
        <v>Chi phí chiết khấu trả cho kênh đối tác VnPay 09/09/2025 chi nhánh Cà Phê Muối Chú Long - Tỉnh Lộ 8 Củ Chi</v>
      </c>
      <c r="EG29" s="4"/>
      <c r="EH29" s="4"/>
      <c r="EI29" s="4"/>
      <c r="EJ29" s="4"/>
      <c r="EK29" s="4"/>
      <c r="EL29" s="4"/>
      <c r="EM29" s="4"/>
      <c r="EN29" s="3"/>
      <c r="EO29" s="3"/>
      <c r="EP29" t="str">
        <f>IF(EE29&lt;&gt;"", IFERROR(IF(VLOOKUP(C29,MACUAHANG!$A$5:$B$67,2,FALSE)=0,"",VLOOKUP(C29,MACUAHANG!$A$5:$B$67,2,FALSE)), ""), "")</f>
        <v>CH.1414TL8</v>
      </c>
      <c r="EQ29" s="4"/>
      <c r="ER29" s="4" t="str">
        <f t="shared" si="35"/>
        <v>VH.PHH</v>
      </c>
      <c r="ES29" s="4"/>
      <c r="ET29" s="4"/>
      <c r="EU29" s="4"/>
      <c r="EV29" s="4"/>
      <c r="EW29" s="4"/>
      <c r="EX29" s="4"/>
      <c r="EY29" s="4"/>
      <c r="EZ29" s="4"/>
      <c r="FA29" s="158">
        <f t="shared" si="36"/>
        <v>45909</v>
      </c>
      <c r="FB29" s="17"/>
      <c r="FC29" s="22" t="str">
        <f t="shared" si="37"/>
        <v>VNPay</v>
      </c>
      <c r="FD29" s="158" t="str">
        <f t="shared" si="38"/>
        <v/>
      </c>
      <c r="FE29" s="17"/>
      <c r="FF29" s="17"/>
      <c r="FG29" s="17" t="str">
        <f t="shared" si="39"/>
        <v/>
      </c>
      <c r="FH29" s="14" t="str">
        <f t="shared" si="40"/>
        <v/>
      </c>
      <c r="FI29" s="17"/>
      <c r="FJ29" s="200" t="str">
        <f>IFERROR(IF(VLOOKUP(C29,VILL!$A$5:$E$68,4,FALSE)=0,"",VLOOKUP(C29,VILL!$A$5:$E$68,4,FALSE)),"")</f>
        <v/>
      </c>
      <c r="FK29" s="154" t="str">
        <f t="shared" si="5"/>
        <v/>
      </c>
      <c r="FL29" s="4"/>
      <c r="FM29" s="4"/>
      <c r="FN29" s="4"/>
      <c r="FO29" s="4"/>
      <c r="FP29" s="4"/>
      <c r="FQ29" s="4"/>
      <c r="FR29" s="4"/>
      <c r="FS29" s="3"/>
      <c r="FT29" s="3"/>
      <c r="FU29" t="str">
        <f>IF(FJ29&lt;&gt;"", IFERROR(IF(VLOOKUP(C29,MACUAHANG!$A$5:$B$67,2,FALSE)=0,"",VLOOKUP(C29,MACUAHANG!$A$5:$B$67,2,FALSE)), ""), "")</f>
        <v/>
      </c>
      <c r="FV29" s="4"/>
      <c r="FW29" s="4" t="str">
        <f t="shared" si="41"/>
        <v/>
      </c>
      <c r="FX29" s="4"/>
      <c r="FY29" s="4"/>
      <c r="FZ29" s="4"/>
      <c r="GA29" s="4"/>
      <c r="GB29" s="4"/>
      <c r="GC29" s="4"/>
      <c r="GD29" s="4"/>
      <c r="GE29" s="4"/>
      <c r="GF29" s="158" t="str">
        <f t="shared" si="42"/>
        <v/>
      </c>
      <c r="GG29" s="17"/>
      <c r="GH29" s="14"/>
      <c r="GI29" s="18" t="str">
        <f t="shared" si="43"/>
        <v/>
      </c>
      <c r="GJ29" s="17"/>
      <c r="GK29" s="17"/>
      <c r="GL29" s="17" t="str">
        <f t="shared" si="44"/>
        <v/>
      </c>
      <c r="GM29" s="14" t="str">
        <f t="shared" si="45"/>
        <v/>
      </c>
      <c r="GN29" s="17"/>
      <c r="GO29" s="17" t="str">
        <f>IFERROR(IF(VLOOKUP(C29,RYO!$A$5:$E$68,4,FALSE)=0,"",VLOOKUP(C29,RYO!$A$5:$E$68,4,FALSE)),"")</f>
        <v/>
      </c>
      <c r="GP29" s="154" t="str">
        <f t="shared" si="6"/>
        <v/>
      </c>
      <c r="GQ29" s="4"/>
      <c r="GR29" s="4"/>
      <c r="GS29" s="4"/>
      <c r="GT29" s="4"/>
      <c r="GU29" s="4"/>
      <c r="GV29" s="4"/>
      <c r="GW29" s="4"/>
      <c r="GX29" s="3"/>
      <c r="GY29" s="3"/>
      <c r="GZ29" t="str">
        <f>IF(GO29&lt;&gt;"", IFERROR(IF(VLOOKUP(C29,MACUAHANG!$A$5:$B$67,2,FALSE)=0,"",VLOOKUP(C29,MACUAHANG!$A$5:$B$67,2,FALSE)), ""), "")</f>
        <v/>
      </c>
      <c r="HA29" s="4"/>
      <c r="HB29" s="4" t="str">
        <f t="shared" si="46"/>
        <v/>
      </c>
      <c r="HC29" s="4"/>
      <c r="HD29" s="4"/>
      <c r="HE29" s="4"/>
      <c r="HF29" s="4"/>
      <c r="HG29" s="4"/>
      <c r="HH29" s="4"/>
      <c r="HI29" s="4"/>
      <c r="HJ29" s="4"/>
      <c r="HK29" s="18" t="str">
        <f t="shared" si="47"/>
        <v/>
      </c>
      <c r="HL29" s="17"/>
      <c r="HM29" s="14"/>
      <c r="HN29" s="158">
        <f t="shared" si="48"/>
        <v>45909</v>
      </c>
      <c r="HO29" s="17"/>
      <c r="HP29" s="17"/>
      <c r="HQ29" s="17">
        <f t="shared" si="49"/>
        <v>1121</v>
      </c>
      <c r="HR29" s="14" t="str">
        <f t="shared" si="50"/>
        <v>113103</v>
      </c>
      <c r="HS29" s="17"/>
      <c r="HT29" s="163">
        <f>IFERROR(IF(VLOOKUP(C29,'MOMO '!C:E,3,FALSE)=0,"",VLOOKUP(C29,'MOMO '!C:E,3,FALSE)),"")</f>
        <v>555.50000000000011</v>
      </c>
      <c r="HU29" s="154" t="str">
        <f t="shared" si="7"/>
        <v>Chi phí chiết khấu trả cho kênh đối tác MoMo 09/09/2025 chi nhánh Cà Phê Muối Chú Long - Tỉnh Lộ 8 Củ Chi</v>
      </c>
      <c r="HV29" s="4"/>
      <c r="HW29" s="4"/>
      <c r="HX29" s="4"/>
      <c r="HY29" s="4"/>
      <c r="HZ29" s="4"/>
      <c r="IA29" s="4"/>
      <c r="IB29" s="4"/>
      <c r="IC29" s="3"/>
      <c r="ID29" s="3"/>
      <c r="IE29" t="str">
        <f>IF(HT29&lt;&gt;"", IFERROR(IF(VLOOKUP(C29,MACUAHANG!$A$5:$B$67,2,FALSE)=0,"",VLOOKUP(C29,MACUAHANG!$A$5:$B$67,2,FALSE)), ""), "")</f>
        <v>CH.1414TL8</v>
      </c>
      <c r="IF29" s="4"/>
      <c r="IG29" s="4" t="str">
        <f t="shared" si="51"/>
        <v>VH.PHH</v>
      </c>
      <c r="IH29" s="4"/>
      <c r="II29" s="4"/>
      <c r="IJ29" s="4"/>
      <c r="IK29" s="4"/>
      <c r="IL29" s="4"/>
      <c r="IM29" s="4"/>
      <c r="IN29" s="4"/>
      <c r="IO29" s="4"/>
      <c r="IP29" s="18">
        <f t="shared" si="52"/>
        <v>45909</v>
      </c>
      <c r="IQ29" s="17"/>
      <c r="IR29" s="22" t="str">
        <f t="shared" si="53"/>
        <v>Momo</v>
      </c>
      <c r="IS29" s="18" t="str">
        <f t="shared" si="54"/>
        <v/>
      </c>
      <c r="IT29" s="17"/>
      <c r="IU29" s="17"/>
      <c r="IV29" s="17" t="str">
        <f t="shared" si="55"/>
        <v/>
      </c>
      <c r="IW29" s="14" t="str">
        <f t="shared" si="56"/>
        <v/>
      </c>
      <c r="IX29" s="17"/>
      <c r="IY29" s="17" t="str">
        <f>IFERROR(IF(VLOOKUP(C29,XANH_PIVOT!$C$5:$D$67,2,FALSE)=0,"",VLOOKUP(C29,XANH_PIVOT!$C$5:$D$67,2,FALSE)),"")</f>
        <v/>
      </c>
      <c r="IZ29" s="154" t="str">
        <f t="shared" si="8"/>
        <v/>
      </c>
      <c r="JA29" s="4"/>
      <c r="JB29" s="4"/>
      <c r="JC29" s="4"/>
      <c r="JD29" s="4"/>
      <c r="JE29" s="4"/>
      <c r="JF29" s="4"/>
      <c r="JG29" s="4"/>
      <c r="JH29" s="3"/>
      <c r="JI29" s="3"/>
      <c r="JJ29" t="str">
        <f>IF(IY29&lt;&gt;"", IFERROR(IF(VLOOKUP(C29,MACUAHANG!$A$5:$B$67,2,FALSE)=0,"",VLOOKUP(C29,MACUAHANG!$A$5:$B$67,2,FALSE)), ""), "")</f>
        <v/>
      </c>
      <c r="JK29" s="4"/>
      <c r="JL29" s="4" t="str">
        <f t="shared" si="57"/>
        <v/>
      </c>
      <c r="JM29" s="4"/>
      <c r="JN29" s="4"/>
      <c r="JO29" s="4"/>
      <c r="JP29" s="4"/>
      <c r="JQ29" s="4"/>
      <c r="JR29" s="4"/>
      <c r="JS29" s="4"/>
      <c r="JT29" s="4"/>
      <c r="JU29" s="18" t="str">
        <f t="shared" si="58"/>
        <v/>
      </c>
      <c r="JV29" s="17"/>
    </row>
    <row r="30" spans="1:282" ht="22.5" customHeight="1">
      <c r="A30" s="5">
        <f t="shared" si="9"/>
        <v>14</v>
      </c>
      <c r="B30" s="264" t="s">
        <v>438</v>
      </c>
      <c r="C30" s="7" t="s">
        <v>76</v>
      </c>
      <c r="D30" s="25">
        <v>0</v>
      </c>
      <c r="E30" s="16" t="str">
        <f t="shared" si="10"/>
        <v/>
      </c>
      <c r="H30" s="28" t="str">
        <f t="shared" si="11"/>
        <v/>
      </c>
      <c r="I30" s="222" t="str">
        <f t="shared" si="12"/>
        <v/>
      </c>
      <c r="K30" t="str">
        <f>IFERROR(IF(VLOOKUP(C30,'PHÍ RÚT TIỀN'!$C$5:$F$67,4,FALSE)=0,"",VLOOKUP(C30,'PHÍ RÚT TIỀN'!$C$5:$F$67,4,FALSE)),"")</f>
        <v/>
      </c>
      <c r="L30" s="23" t="str">
        <f t="shared" si="0"/>
        <v/>
      </c>
      <c r="V30" t="str">
        <f>IF(K30&lt;&gt;"", IFERROR(IF(VLOOKUP(C30,MACUAHANG!$A$5:$B$67,2,FALSE)=0,"",VLOOKUP(C30,MACUAHANG!$A$5:$B$67,2,FALSE)), ""), "")</f>
        <v/>
      </c>
      <c r="X30" t="str">
        <f t="shared" si="13"/>
        <v/>
      </c>
      <c r="AG30" s="16" t="str">
        <f t="shared" si="14"/>
        <v/>
      </c>
      <c r="AH30" s="14"/>
      <c r="AI30" s="14"/>
      <c r="AJ30" s="16" t="str">
        <f t="shared" si="15"/>
        <v/>
      </c>
      <c r="AM30" s="28" t="str">
        <f t="shared" si="16"/>
        <v/>
      </c>
      <c r="AN30" t="str">
        <f t="shared" si="17"/>
        <v/>
      </c>
      <c r="AP30" t="str">
        <f>IFERROR(IF(VLOOKUP(C30,GRAB!$C30:$D92,2,FALSE)=0,"",VLOOKUP(C30,GRAB!C:D,2,FALSE)),"")</f>
        <v/>
      </c>
      <c r="AQ30" s="74" t="str">
        <f t="shared" si="1"/>
        <v/>
      </c>
      <c r="BA30" t="str">
        <f>IF(AP30&lt;&gt;"", IFERROR(IF(VLOOKUP(C30,MACUAHANG!$A$5:$B$67,2,FALSE)=0,"",VLOOKUP(C30,MACUAHANG!$A$5:$B$67,2,FALSE)), ""), "")</f>
        <v/>
      </c>
      <c r="BC30" t="str">
        <f t="shared" si="18"/>
        <v/>
      </c>
      <c r="BL30" s="72" t="str">
        <f t="shared" si="19"/>
        <v/>
      </c>
      <c r="BM30" s="14"/>
      <c r="BN30" s="14"/>
      <c r="BO30" s="158" t="str">
        <f t="shared" si="20"/>
        <v/>
      </c>
      <c r="BP30" s="17"/>
      <c r="BQ30" s="17"/>
      <c r="BR30" s="164" t="str">
        <f t="shared" si="21"/>
        <v/>
      </c>
      <c r="BS30" s="14" t="str">
        <f t="shared" si="22"/>
        <v/>
      </c>
      <c r="BT30" s="17"/>
      <c r="BU30" s="17" t="str">
        <f>IFERROR(IF(VLOOKUP(C30,BE!C30:D92,2,FALSE)=0,"",VLOOKUP(C30,BE!C:D,2,FALSE)),"")</f>
        <v/>
      </c>
      <c r="BV30" s="154" t="str">
        <f t="shared" si="2"/>
        <v/>
      </c>
      <c r="BW30" s="4"/>
      <c r="BX30" s="4"/>
      <c r="BY30" s="4"/>
      <c r="BZ30" s="4"/>
      <c r="CA30" s="4"/>
      <c r="CB30" s="4"/>
      <c r="CC30" s="4"/>
      <c r="CD30" s="3"/>
      <c r="CE30" s="3"/>
      <c r="CF30" t="str">
        <f>IF(BU30&lt;&gt;"", IFERROR(IF(VLOOKUP(C30,MACUAHANG!$A$5:$B$67,2,FALSE)=0,"",VLOOKUP(C30,MACUAHANG!$A$5:$B$67,2,FALSE)), ""), "")</f>
        <v/>
      </c>
      <c r="CG30" s="4"/>
      <c r="CH30" t="str">
        <f t="shared" si="23"/>
        <v/>
      </c>
      <c r="CI30" s="4"/>
      <c r="CJ30" s="4"/>
      <c r="CK30" s="4"/>
      <c r="CL30" s="4"/>
      <c r="CM30" s="4"/>
      <c r="CN30" s="4"/>
      <c r="CO30" s="4"/>
      <c r="CP30" s="4"/>
      <c r="CQ30" s="158" t="str">
        <f t="shared" si="24"/>
        <v/>
      </c>
      <c r="CR30" s="17"/>
      <c r="CS30" s="22" t="str">
        <f t="shared" si="25"/>
        <v/>
      </c>
      <c r="CT30" s="158">
        <f t="shared" si="26"/>
        <v>45909</v>
      </c>
      <c r="CU30" s="17"/>
      <c r="CV30" s="17"/>
      <c r="CW30" s="164">
        <f t="shared" si="27"/>
        <v>1121</v>
      </c>
      <c r="CX30" s="165" t="str">
        <f t="shared" si="28"/>
        <v>113106</v>
      </c>
      <c r="CY30" s="17"/>
      <c r="CZ30" s="163">
        <f>IFERROR(IF(VLOOKUP(C30,'ZALO-PAY'!$C$5:$F$67,2,FALSE)=0,"",VLOOKUP(C30,'ZALO-PAY'!$C$5:$F$67,2,FALSE)),"")</f>
        <v>138</v>
      </c>
      <c r="DA30" s="154" t="str">
        <f t="shared" si="3"/>
        <v>Chi phí chiết khấu trả cho kênh đối tác ZaloPay 09/09/2025 chi nhánh CÀ PHÊ MUỐI CHÚ LONG - 601 CMT8 TÂY NINH</v>
      </c>
      <c r="DB30" s="4"/>
      <c r="DC30" s="4"/>
      <c r="DD30" s="4"/>
      <c r="DE30" s="4"/>
      <c r="DF30" s="4"/>
      <c r="DG30" s="4"/>
      <c r="DH30" s="4"/>
      <c r="DI30" s="3"/>
      <c r="DJ30" s="3"/>
      <c r="DK30" t="str">
        <f>IF(CZ30&lt;&gt;"", IFERROR(IF(VLOOKUP(C30,MACUAHANG!$A$5:$B$67,2,FALSE)=0,"",VLOOKUP(C30,MACUAHANG!$A$5:$B$67,2,FALSE)), ""), "")</f>
        <v>CH.601CMT8</v>
      </c>
      <c r="DL30" s="4"/>
      <c r="DM30" s="4" t="str">
        <f t="shared" si="29"/>
        <v>VH.PHH</v>
      </c>
      <c r="DN30" s="4"/>
      <c r="DO30" s="4"/>
      <c r="DP30" s="4"/>
      <c r="DQ30" s="4"/>
      <c r="DR30" s="4"/>
      <c r="DS30" s="4"/>
      <c r="DT30" s="4"/>
      <c r="DU30" s="4"/>
      <c r="DV30" s="158">
        <f t="shared" si="30"/>
        <v>45909</v>
      </c>
      <c r="DW30" s="17"/>
      <c r="DX30" s="22" t="str">
        <f t="shared" si="31"/>
        <v>ZaloPay</v>
      </c>
      <c r="DY30" s="158" t="str">
        <f t="shared" si="32"/>
        <v/>
      </c>
      <c r="DZ30" s="17"/>
      <c r="EA30" s="17"/>
      <c r="EB30" s="164" t="str">
        <f t="shared" si="33"/>
        <v/>
      </c>
      <c r="EC30" s="14" t="str">
        <f t="shared" si="34"/>
        <v/>
      </c>
      <c r="ED30" s="17"/>
      <c r="EE30" s="163" t="str">
        <f>IFERROR(IF(VLOOKUP(C30,'VN-PAY'!$C$5:$D$67,2,FALSE)=0,"",VLOOKUP(C30,'VN-PAY'!$C$5:$D$67,2,FALSE)),"")</f>
        <v/>
      </c>
      <c r="EF30" s="154" t="str">
        <f t="shared" si="4"/>
        <v/>
      </c>
      <c r="EG30" s="4"/>
      <c r="EH30" s="4"/>
      <c r="EI30" s="4"/>
      <c r="EJ30" s="4"/>
      <c r="EK30" s="4"/>
      <c r="EL30" s="4"/>
      <c r="EM30" s="4"/>
      <c r="EN30" s="3"/>
      <c r="EO30" s="3"/>
      <c r="EP30" t="str">
        <f>IF(EE30&lt;&gt;"", IFERROR(IF(VLOOKUP(C30,MACUAHANG!$A$5:$B$67,2,FALSE)=0,"",VLOOKUP(C30,MACUAHANG!$A$5:$B$67,2,FALSE)), ""), "")</f>
        <v/>
      </c>
      <c r="EQ30" s="4"/>
      <c r="ER30" s="4" t="str">
        <f t="shared" si="35"/>
        <v/>
      </c>
      <c r="ES30" s="4"/>
      <c r="ET30" s="4"/>
      <c r="EU30" s="4"/>
      <c r="EV30" s="4"/>
      <c r="EW30" s="4"/>
      <c r="EX30" s="4"/>
      <c r="EY30" s="4"/>
      <c r="EZ30" s="4"/>
      <c r="FA30" s="158" t="str">
        <f t="shared" si="36"/>
        <v/>
      </c>
      <c r="FB30" s="17"/>
      <c r="FC30" s="22" t="str">
        <f t="shared" si="37"/>
        <v/>
      </c>
      <c r="FD30" s="158" t="str">
        <f t="shared" si="38"/>
        <v/>
      </c>
      <c r="FE30" s="17"/>
      <c r="FF30" s="17"/>
      <c r="FG30" s="17" t="str">
        <f t="shared" si="39"/>
        <v/>
      </c>
      <c r="FH30" s="14" t="str">
        <f t="shared" si="40"/>
        <v/>
      </c>
      <c r="FI30" s="17"/>
      <c r="FJ30" s="200" t="str">
        <f>IFERROR(IF(VLOOKUP(C30,VILL!$A$5:$E$68,4,FALSE)=0,"",VLOOKUP(C30,VILL!$A$5:$E$68,4,FALSE)),"")</f>
        <v/>
      </c>
      <c r="FK30" s="154" t="str">
        <f t="shared" si="5"/>
        <v/>
      </c>
      <c r="FL30" s="4"/>
      <c r="FM30" s="4"/>
      <c r="FN30" s="4"/>
      <c r="FO30" s="4"/>
      <c r="FP30" s="4"/>
      <c r="FQ30" s="4"/>
      <c r="FR30" s="4"/>
      <c r="FS30" s="3"/>
      <c r="FT30" s="3"/>
      <c r="FU30" t="str">
        <f>IF(FJ30&lt;&gt;"", IFERROR(IF(VLOOKUP(C30,MACUAHANG!$A$5:$B$67,2,FALSE)=0,"",VLOOKUP(C30,MACUAHANG!$A$5:$B$67,2,FALSE)), ""), "")</f>
        <v/>
      </c>
      <c r="FV30" s="4"/>
      <c r="FW30" s="4" t="str">
        <f t="shared" si="41"/>
        <v/>
      </c>
      <c r="FX30" s="4"/>
      <c r="FY30" s="4"/>
      <c r="FZ30" s="4"/>
      <c r="GA30" s="4"/>
      <c r="GB30" s="4"/>
      <c r="GC30" s="4"/>
      <c r="GD30" s="4"/>
      <c r="GE30" s="4"/>
      <c r="GF30" s="158" t="str">
        <f t="shared" si="42"/>
        <v/>
      </c>
      <c r="GG30" s="17"/>
      <c r="GH30" s="14"/>
      <c r="GI30" s="18" t="str">
        <f t="shared" si="43"/>
        <v/>
      </c>
      <c r="GJ30" s="17"/>
      <c r="GK30" s="17"/>
      <c r="GL30" s="17" t="str">
        <f t="shared" si="44"/>
        <v/>
      </c>
      <c r="GM30" s="14" t="str">
        <f t="shared" si="45"/>
        <v/>
      </c>
      <c r="GN30" s="17"/>
      <c r="GO30" s="17" t="str">
        <f>IFERROR(IF(VLOOKUP(C30,RYO!$A$5:$E$68,4,FALSE)=0,"",VLOOKUP(C30,RYO!$A$5:$E$68,4,FALSE)),"")</f>
        <v/>
      </c>
      <c r="GP30" s="154" t="str">
        <f t="shared" si="6"/>
        <v/>
      </c>
      <c r="GQ30" s="4"/>
      <c r="GR30" s="4"/>
      <c r="GS30" s="4"/>
      <c r="GT30" s="4"/>
      <c r="GU30" s="4"/>
      <c r="GV30" s="4"/>
      <c r="GW30" s="4"/>
      <c r="GX30" s="3"/>
      <c r="GY30" s="3"/>
      <c r="GZ30" t="str">
        <f>IF(GO30&lt;&gt;"", IFERROR(IF(VLOOKUP(C30,MACUAHANG!$A$5:$B$67,2,FALSE)=0,"",VLOOKUP(C30,MACUAHANG!$A$5:$B$67,2,FALSE)), ""), "")</f>
        <v/>
      </c>
      <c r="HA30" s="4"/>
      <c r="HB30" s="4" t="str">
        <f t="shared" si="46"/>
        <v/>
      </c>
      <c r="HC30" s="4"/>
      <c r="HD30" s="4"/>
      <c r="HE30" s="4"/>
      <c r="HF30" s="4"/>
      <c r="HG30" s="4"/>
      <c r="HH30" s="4"/>
      <c r="HI30" s="4"/>
      <c r="HJ30" s="4"/>
      <c r="HK30" s="18" t="str">
        <f t="shared" si="47"/>
        <v/>
      </c>
      <c r="HL30" s="17"/>
      <c r="HM30" s="14"/>
      <c r="HN30" s="158">
        <f t="shared" si="48"/>
        <v>45909</v>
      </c>
      <c r="HO30" s="17"/>
      <c r="HP30" s="17"/>
      <c r="HQ30" s="17">
        <f t="shared" si="49"/>
        <v>1121</v>
      </c>
      <c r="HR30" s="14" t="str">
        <f t="shared" si="50"/>
        <v>113103</v>
      </c>
      <c r="HS30" s="17"/>
      <c r="HT30" s="163">
        <f>IFERROR(IF(VLOOKUP(C30,'MOMO '!C:E,3,FALSE)=0,"",VLOOKUP(C30,'MOMO '!C:E,3,FALSE)),"")</f>
        <v>12413.5</v>
      </c>
      <c r="HU30" s="154" t="str">
        <f t="shared" si="7"/>
        <v>Chi phí chiết khấu trả cho kênh đối tác MoMo 09/09/2025 chi nhánh CÀ PHÊ MUỐI CHÚ LONG - 601 CMT8 TÂY NINH</v>
      </c>
      <c r="HV30" s="4"/>
      <c r="HW30" s="4"/>
      <c r="HX30" s="4"/>
      <c r="HY30" s="4"/>
      <c r="HZ30" s="4"/>
      <c r="IA30" s="4"/>
      <c r="IB30" s="4"/>
      <c r="IC30" s="3"/>
      <c r="ID30" s="3"/>
      <c r="IE30" t="str">
        <f>IF(HT30&lt;&gt;"", IFERROR(IF(VLOOKUP(C30,MACUAHANG!$A$5:$B$67,2,FALSE)=0,"",VLOOKUP(C30,MACUAHANG!$A$5:$B$67,2,FALSE)), ""), "")</f>
        <v>CH.601CMT8</v>
      </c>
      <c r="IF30" s="4"/>
      <c r="IG30" s="4" t="str">
        <f t="shared" si="51"/>
        <v>VH.PHH</v>
      </c>
      <c r="IH30" s="4"/>
      <c r="II30" s="4"/>
      <c r="IJ30" s="4"/>
      <c r="IK30" s="4"/>
      <c r="IL30" s="4"/>
      <c r="IM30" s="4"/>
      <c r="IN30" s="4"/>
      <c r="IO30" s="4"/>
      <c r="IP30" s="18">
        <f t="shared" si="52"/>
        <v>45909</v>
      </c>
      <c r="IQ30" s="17"/>
      <c r="IR30" s="22" t="str">
        <f t="shared" si="53"/>
        <v>Momo</v>
      </c>
      <c r="IS30" s="18" t="str">
        <f t="shared" si="54"/>
        <v/>
      </c>
      <c r="IT30" s="17"/>
      <c r="IU30" s="17"/>
      <c r="IV30" s="17" t="str">
        <f t="shared" si="55"/>
        <v/>
      </c>
      <c r="IW30" s="14" t="str">
        <f t="shared" si="56"/>
        <v/>
      </c>
      <c r="IX30" s="17"/>
      <c r="IY30" s="17" t="str">
        <f>IFERROR(IF(VLOOKUP(C30,XANH_PIVOT!$C$5:$D$67,2,FALSE)=0,"",VLOOKUP(C30,XANH_PIVOT!$C$5:$D$67,2,FALSE)),"")</f>
        <v/>
      </c>
      <c r="IZ30" s="154" t="str">
        <f t="shared" si="8"/>
        <v/>
      </c>
      <c r="JA30" s="4"/>
      <c r="JB30" s="4"/>
      <c r="JC30" s="4"/>
      <c r="JD30" s="4"/>
      <c r="JE30" s="4"/>
      <c r="JF30" s="4"/>
      <c r="JG30" s="4"/>
      <c r="JH30" s="3"/>
      <c r="JI30" s="3"/>
      <c r="JJ30" t="str">
        <f>IF(IY30&lt;&gt;"", IFERROR(IF(VLOOKUP(C30,MACUAHANG!$A$5:$B$67,2,FALSE)=0,"",VLOOKUP(C30,MACUAHANG!$A$5:$B$67,2,FALSE)), ""), "")</f>
        <v/>
      </c>
      <c r="JK30" s="4"/>
      <c r="JL30" s="4" t="str">
        <f t="shared" si="57"/>
        <v/>
      </c>
      <c r="JM30" s="4"/>
      <c r="JN30" s="4"/>
      <c r="JO30" s="4"/>
      <c r="JP30" s="4"/>
      <c r="JQ30" s="4"/>
      <c r="JR30" s="4"/>
      <c r="JS30" s="4"/>
      <c r="JT30" s="4"/>
      <c r="JU30" s="18" t="str">
        <f t="shared" si="58"/>
        <v/>
      </c>
      <c r="JV30" s="17"/>
    </row>
    <row r="31" spans="1:282" ht="22.5" customHeight="1">
      <c r="A31" s="5">
        <v>14</v>
      </c>
      <c r="B31" s="264" t="s">
        <v>439</v>
      </c>
      <c r="C31" s="7" t="s">
        <v>78</v>
      </c>
      <c r="D31" s="25">
        <v>0</v>
      </c>
      <c r="E31" s="16" t="str">
        <f t="shared" si="10"/>
        <v/>
      </c>
      <c r="H31" s="28" t="str">
        <f t="shared" si="11"/>
        <v/>
      </c>
      <c r="I31" s="222" t="str">
        <f t="shared" si="12"/>
        <v/>
      </c>
      <c r="K31" t="str">
        <f>IFERROR(IF(VLOOKUP(C31,'PHÍ RÚT TIỀN'!$C$5:$F$67,4,FALSE)=0,"",VLOOKUP(C31,'PHÍ RÚT TIỀN'!$C$5:$F$67,4,FALSE)),"")</f>
        <v/>
      </c>
      <c r="L31" s="23" t="str">
        <f t="shared" si="0"/>
        <v/>
      </c>
      <c r="V31" t="str">
        <f>IF(K31&lt;&gt;"", IFERROR(IF(VLOOKUP(C31,MACUAHANG!$A$5:$B$67,2,FALSE)=0,"",VLOOKUP(C31,MACUAHANG!$A$5:$B$67,2,FALSE)), ""), "")</f>
        <v/>
      </c>
      <c r="X31" t="str">
        <f t="shared" si="13"/>
        <v/>
      </c>
      <c r="AG31" s="16" t="str">
        <f t="shared" si="14"/>
        <v/>
      </c>
      <c r="AH31" s="14"/>
      <c r="AI31" s="14"/>
      <c r="AJ31" s="16" t="str">
        <f t="shared" si="15"/>
        <v/>
      </c>
      <c r="AM31" s="28" t="str">
        <f t="shared" si="16"/>
        <v/>
      </c>
      <c r="AN31" t="str">
        <f t="shared" si="17"/>
        <v/>
      </c>
      <c r="AP31" t="str">
        <f>IFERROR(IF(VLOOKUP(C31,GRAB!$C31:$D93,2,FALSE)=0,"",VLOOKUP(C31,GRAB!C:D,2,FALSE)),"")</f>
        <v/>
      </c>
      <c r="AQ31" s="74" t="str">
        <f t="shared" si="1"/>
        <v/>
      </c>
      <c r="BA31" t="str">
        <f>IF(AP31&lt;&gt;"", IFERROR(IF(VLOOKUP(C31,MACUAHANG!$A$5:$B$67,2,FALSE)=0,"",VLOOKUP(C31,MACUAHANG!$A$5:$B$67,2,FALSE)), ""), "")</f>
        <v/>
      </c>
      <c r="BC31" t="str">
        <f t="shared" si="18"/>
        <v/>
      </c>
      <c r="BL31" s="72" t="str">
        <f t="shared" si="19"/>
        <v/>
      </c>
      <c r="BM31" s="14"/>
      <c r="BN31" s="14"/>
      <c r="BO31" s="158" t="str">
        <f t="shared" si="20"/>
        <v/>
      </c>
      <c r="BP31" s="17"/>
      <c r="BQ31" s="17"/>
      <c r="BR31" s="164" t="str">
        <f t="shared" si="21"/>
        <v/>
      </c>
      <c r="BS31" s="14" t="str">
        <f t="shared" si="22"/>
        <v/>
      </c>
      <c r="BT31" s="17"/>
      <c r="BU31" s="17" t="str">
        <f>IFERROR(IF(VLOOKUP(C31,BE!C31:D93,2,FALSE)=0,"",VLOOKUP(C31,BE!C:D,2,FALSE)),"")</f>
        <v/>
      </c>
      <c r="BV31" s="154" t="str">
        <f t="shared" si="2"/>
        <v/>
      </c>
      <c r="BW31" s="4"/>
      <c r="BX31" s="4"/>
      <c r="BY31" s="4"/>
      <c r="BZ31" s="4"/>
      <c r="CA31" s="4"/>
      <c r="CB31" s="4"/>
      <c r="CC31" s="4"/>
      <c r="CD31" s="3"/>
      <c r="CE31" s="3"/>
      <c r="CF31" t="str">
        <f>IF(BU31&lt;&gt;"", IFERROR(IF(VLOOKUP(C31,MACUAHANG!$A$5:$B$67,2,FALSE)=0,"",VLOOKUP(C31,MACUAHANG!$A$5:$B$67,2,FALSE)), ""), "")</f>
        <v/>
      </c>
      <c r="CG31" s="4"/>
      <c r="CH31" t="str">
        <f t="shared" si="23"/>
        <v/>
      </c>
      <c r="CI31" s="4"/>
      <c r="CJ31" s="4"/>
      <c r="CK31" s="4"/>
      <c r="CL31" s="4"/>
      <c r="CM31" s="4"/>
      <c r="CN31" s="4"/>
      <c r="CO31" s="4"/>
      <c r="CP31" s="4"/>
      <c r="CQ31" s="158" t="str">
        <f t="shared" si="24"/>
        <v/>
      </c>
      <c r="CR31" s="17"/>
      <c r="CS31" s="22" t="str">
        <f t="shared" si="25"/>
        <v/>
      </c>
      <c r="CT31" s="158">
        <f t="shared" si="26"/>
        <v>45909</v>
      </c>
      <c r="CU31" s="17"/>
      <c r="CV31" s="17"/>
      <c r="CW31" s="164">
        <f t="shared" si="27"/>
        <v>1121</v>
      </c>
      <c r="CX31" s="165" t="str">
        <f t="shared" si="28"/>
        <v>113106</v>
      </c>
      <c r="CY31" s="17"/>
      <c r="CZ31" s="163">
        <f>IFERROR(IF(VLOOKUP(C31,'ZALO-PAY'!$C$5:$F$67,2,FALSE)=0,"",VLOOKUP(C31,'ZALO-PAY'!$C$5:$F$67,2,FALSE)),"")</f>
        <v>441</v>
      </c>
      <c r="DA31" s="154" t="str">
        <f t="shared" si="3"/>
        <v>Chi phí chiết khấu trả cho kênh đối tác ZaloPay 09/09/2025 chi nhánh Cà Phê Muối Chú Long - Phạm Văn Đồng - Tây Ninh</v>
      </c>
      <c r="DB31" s="4"/>
      <c r="DC31" s="4"/>
      <c r="DD31" s="4"/>
      <c r="DE31" s="4"/>
      <c r="DF31" s="4"/>
      <c r="DG31" s="4"/>
      <c r="DH31" s="4"/>
      <c r="DI31" s="3"/>
      <c r="DJ31" s="3"/>
      <c r="DK31" t="str">
        <f>IF(CZ31&lt;&gt;"", IFERROR(IF(VLOOKUP(C31,MACUAHANG!$A$5:$B$67,2,FALSE)=0,"",VLOOKUP(C31,MACUAHANG!$A$5:$B$67,2,FALSE)), ""), "")</f>
        <v>CH.29LH</v>
      </c>
      <c r="DL31" s="4"/>
      <c r="DM31" s="4" t="str">
        <f t="shared" si="29"/>
        <v>VH.PHH</v>
      </c>
      <c r="DN31" s="4"/>
      <c r="DO31" s="4"/>
      <c r="DP31" s="4"/>
      <c r="DQ31" s="4"/>
      <c r="DR31" s="4"/>
      <c r="DS31" s="4"/>
      <c r="DT31" s="4"/>
      <c r="DU31" s="4"/>
      <c r="DV31" s="158">
        <f t="shared" si="30"/>
        <v>45909</v>
      </c>
      <c r="DW31" s="17"/>
      <c r="DX31" s="22" t="str">
        <f t="shared" si="31"/>
        <v>ZaloPay</v>
      </c>
      <c r="DY31" s="158" t="str">
        <f t="shared" si="32"/>
        <v/>
      </c>
      <c r="DZ31" s="17"/>
      <c r="EA31" s="17"/>
      <c r="EB31" s="164" t="str">
        <f t="shared" si="33"/>
        <v/>
      </c>
      <c r="EC31" s="14" t="str">
        <f t="shared" si="34"/>
        <v/>
      </c>
      <c r="ED31" s="17"/>
      <c r="EE31" s="163" t="str">
        <f>IFERROR(IF(VLOOKUP(C31,'VN-PAY'!$C$5:$D$67,2,FALSE)=0,"",VLOOKUP(C31,'VN-PAY'!$C$5:$D$67,2,FALSE)),"")</f>
        <v/>
      </c>
      <c r="EF31" s="154" t="str">
        <f t="shared" si="4"/>
        <v/>
      </c>
      <c r="EG31" s="4"/>
      <c r="EH31" s="4"/>
      <c r="EI31" s="4"/>
      <c r="EJ31" s="4"/>
      <c r="EK31" s="4"/>
      <c r="EL31" s="4"/>
      <c r="EM31" s="4"/>
      <c r="EN31" s="3"/>
      <c r="EO31" s="3"/>
      <c r="EP31" t="str">
        <f>IF(EE31&lt;&gt;"", IFERROR(IF(VLOOKUP(C31,MACUAHANG!$A$5:$B$67,2,FALSE)=0,"",VLOOKUP(C31,MACUAHANG!$A$5:$B$67,2,FALSE)), ""), "")</f>
        <v/>
      </c>
      <c r="EQ31" s="4"/>
      <c r="ER31" s="4" t="str">
        <f t="shared" si="35"/>
        <v/>
      </c>
      <c r="ES31" s="4"/>
      <c r="ET31" s="4"/>
      <c r="EU31" s="4"/>
      <c r="EV31" s="4"/>
      <c r="EW31" s="4"/>
      <c r="EX31" s="4"/>
      <c r="EY31" s="4"/>
      <c r="EZ31" s="4"/>
      <c r="FA31" s="158" t="str">
        <f t="shared" si="36"/>
        <v/>
      </c>
      <c r="FB31" s="17"/>
      <c r="FC31" s="22" t="str">
        <f t="shared" si="37"/>
        <v/>
      </c>
      <c r="FD31" s="158" t="str">
        <f t="shared" si="38"/>
        <v/>
      </c>
      <c r="FE31" s="17"/>
      <c r="FF31" s="17"/>
      <c r="FG31" s="17" t="str">
        <f t="shared" si="39"/>
        <v/>
      </c>
      <c r="FH31" s="14" t="str">
        <f t="shared" si="40"/>
        <v/>
      </c>
      <c r="FI31" s="17"/>
      <c r="FJ31" s="200" t="str">
        <f>IFERROR(IF(VLOOKUP(C31,VILL!$A$5:$E$68,4,FALSE)=0,"",VLOOKUP(C31,VILL!$A$5:$E$68,4,FALSE)),"")</f>
        <v/>
      </c>
      <c r="FK31" s="154" t="str">
        <f t="shared" si="5"/>
        <v/>
      </c>
      <c r="FL31" s="4"/>
      <c r="FM31" s="4"/>
      <c r="FN31" s="4"/>
      <c r="FO31" s="4"/>
      <c r="FP31" s="4"/>
      <c r="FQ31" s="4"/>
      <c r="FR31" s="4"/>
      <c r="FS31" s="3"/>
      <c r="FT31" s="3"/>
      <c r="FU31" t="str">
        <f>IF(FJ31&lt;&gt;"", IFERROR(IF(VLOOKUP(C31,MACUAHANG!$A$5:$B$67,2,FALSE)=0,"",VLOOKUP(C31,MACUAHANG!$A$5:$B$67,2,FALSE)), ""), "")</f>
        <v/>
      </c>
      <c r="FV31" s="4"/>
      <c r="FW31" s="4" t="str">
        <f t="shared" si="41"/>
        <v/>
      </c>
      <c r="FX31" s="4"/>
      <c r="FY31" s="4"/>
      <c r="FZ31" s="4"/>
      <c r="GA31" s="4"/>
      <c r="GB31" s="4"/>
      <c r="GC31" s="4"/>
      <c r="GD31" s="4"/>
      <c r="GE31" s="4"/>
      <c r="GF31" s="158" t="str">
        <f t="shared" si="42"/>
        <v/>
      </c>
      <c r="GG31" s="17"/>
      <c r="GH31" s="14"/>
      <c r="GI31" s="18" t="str">
        <f t="shared" si="43"/>
        <v/>
      </c>
      <c r="GJ31" s="17"/>
      <c r="GK31" s="17"/>
      <c r="GL31" s="17" t="str">
        <f t="shared" si="44"/>
        <v/>
      </c>
      <c r="GM31" s="14" t="str">
        <f t="shared" si="45"/>
        <v/>
      </c>
      <c r="GN31" s="17"/>
      <c r="GO31" s="17" t="str">
        <f>IFERROR(IF(VLOOKUP(C31,RYO!$A$5:$E$68,4,FALSE)=0,"",VLOOKUP(C31,RYO!$A$5:$E$68,4,FALSE)),"")</f>
        <v/>
      </c>
      <c r="GP31" s="154" t="str">
        <f t="shared" si="6"/>
        <v/>
      </c>
      <c r="GQ31" s="4"/>
      <c r="GR31" s="4"/>
      <c r="GS31" s="4"/>
      <c r="GT31" s="4"/>
      <c r="GU31" s="4"/>
      <c r="GV31" s="4"/>
      <c r="GW31" s="4"/>
      <c r="GX31" s="3"/>
      <c r="GY31" s="3"/>
      <c r="GZ31" t="str">
        <f>IF(GO31&lt;&gt;"", IFERROR(IF(VLOOKUP(C31,MACUAHANG!$A$5:$B$67,2,FALSE)=0,"",VLOOKUP(C31,MACUAHANG!$A$5:$B$67,2,FALSE)), ""), "")</f>
        <v/>
      </c>
      <c r="HA31" s="4"/>
      <c r="HB31" s="4" t="str">
        <f t="shared" si="46"/>
        <v/>
      </c>
      <c r="HC31" s="4"/>
      <c r="HD31" s="4"/>
      <c r="HE31" s="4"/>
      <c r="HF31" s="4"/>
      <c r="HG31" s="4"/>
      <c r="HH31" s="4"/>
      <c r="HI31" s="4"/>
      <c r="HJ31" s="4"/>
      <c r="HK31" s="18" t="str">
        <f t="shared" si="47"/>
        <v/>
      </c>
      <c r="HL31" s="17"/>
      <c r="HM31" s="14"/>
      <c r="HN31" s="158">
        <f t="shared" si="48"/>
        <v>45909</v>
      </c>
      <c r="HO31" s="17"/>
      <c r="HP31" s="17"/>
      <c r="HQ31" s="17">
        <f t="shared" si="49"/>
        <v>1121</v>
      </c>
      <c r="HR31" s="14" t="str">
        <f t="shared" si="50"/>
        <v>113103</v>
      </c>
      <c r="HS31" s="17"/>
      <c r="HT31" s="163">
        <f>IFERROR(IF(VLOOKUP(C31,'MOMO '!C:E,3,FALSE)=0,"",VLOOKUP(C31,'MOMO '!C:E,3,FALSE)),"")</f>
        <v>1710.5</v>
      </c>
      <c r="HU31" s="154" t="str">
        <f t="shared" si="7"/>
        <v>Chi phí chiết khấu trả cho kênh đối tác MoMo 09/09/2025 chi nhánh Cà Phê Muối Chú Long - Phạm Văn Đồng - Tây Ninh</v>
      </c>
      <c r="HV31" s="4"/>
      <c r="HW31" s="4"/>
      <c r="HX31" s="4"/>
      <c r="HY31" s="4"/>
      <c r="HZ31" s="4"/>
      <c r="IA31" s="4"/>
      <c r="IB31" s="4"/>
      <c r="IC31" s="3"/>
      <c r="ID31" s="3"/>
      <c r="IE31" t="str">
        <f>IF(HT31&lt;&gt;"", IFERROR(IF(VLOOKUP(C31,MACUAHANG!$A$5:$B$67,2,FALSE)=0,"",VLOOKUP(C31,MACUAHANG!$A$5:$B$67,2,FALSE)), ""), "")</f>
        <v>CH.29LH</v>
      </c>
      <c r="IF31" s="4"/>
      <c r="IG31" s="4" t="str">
        <f t="shared" si="51"/>
        <v>VH.PHH</v>
      </c>
      <c r="IH31" s="4"/>
      <c r="II31" s="4"/>
      <c r="IJ31" s="4"/>
      <c r="IK31" s="4"/>
      <c r="IL31" s="4"/>
      <c r="IM31" s="4"/>
      <c r="IN31" s="4"/>
      <c r="IO31" s="4"/>
      <c r="IP31" s="18">
        <f t="shared" si="52"/>
        <v>45909</v>
      </c>
      <c r="IQ31" s="17"/>
      <c r="IR31" s="22" t="str">
        <f t="shared" si="53"/>
        <v>Momo</v>
      </c>
      <c r="IS31" s="18" t="str">
        <f t="shared" si="54"/>
        <v/>
      </c>
      <c r="IT31" s="17"/>
      <c r="IU31" s="17"/>
      <c r="IV31" s="17" t="str">
        <f t="shared" si="55"/>
        <v/>
      </c>
      <c r="IW31" s="14" t="str">
        <f t="shared" si="56"/>
        <v/>
      </c>
      <c r="IX31" s="17"/>
      <c r="IY31" s="17" t="str">
        <f>IFERROR(IF(VLOOKUP(C31,XANH_PIVOT!$C$5:$D$67,2,FALSE)=0,"",VLOOKUP(C31,XANH_PIVOT!$C$5:$D$67,2,FALSE)),"")</f>
        <v/>
      </c>
      <c r="IZ31" s="154" t="str">
        <f t="shared" si="8"/>
        <v/>
      </c>
      <c r="JA31" s="4"/>
      <c r="JB31" s="4"/>
      <c r="JC31" s="4"/>
      <c r="JD31" s="4"/>
      <c r="JE31" s="4"/>
      <c r="JF31" s="4"/>
      <c r="JG31" s="4"/>
      <c r="JH31" s="3"/>
      <c r="JI31" s="3"/>
      <c r="JJ31" t="str">
        <f>IF(IY31&lt;&gt;"", IFERROR(IF(VLOOKUP(C31,MACUAHANG!$A$5:$B$67,2,FALSE)=0,"",VLOOKUP(C31,MACUAHANG!$A$5:$B$67,2,FALSE)), ""), "")</f>
        <v/>
      </c>
      <c r="JK31" s="4"/>
      <c r="JL31" s="4" t="str">
        <f t="shared" si="57"/>
        <v/>
      </c>
      <c r="JM31" s="4"/>
      <c r="JN31" s="4"/>
      <c r="JO31" s="4"/>
      <c r="JP31" s="4"/>
      <c r="JQ31" s="4"/>
      <c r="JR31" s="4"/>
      <c r="JS31" s="4"/>
      <c r="JT31" s="4"/>
      <c r="JU31" s="18" t="str">
        <f t="shared" si="58"/>
        <v/>
      </c>
      <c r="JV31" s="17"/>
    </row>
    <row r="32" spans="1:282" ht="22.5" customHeight="1">
      <c r="A32" s="5">
        <f t="shared" si="9"/>
        <v>15</v>
      </c>
      <c r="B32" s="264" t="s">
        <v>79</v>
      </c>
      <c r="C32" s="7" t="s">
        <v>80</v>
      </c>
      <c r="D32" s="25">
        <v>0</v>
      </c>
      <c r="E32" s="16" t="str">
        <f t="shared" si="10"/>
        <v/>
      </c>
      <c r="H32" s="28" t="str">
        <f t="shared" si="11"/>
        <v/>
      </c>
      <c r="I32" s="222" t="str">
        <f t="shared" si="12"/>
        <v/>
      </c>
      <c r="K32" t="str">
        <f>IFERROR(IF(VLOOKUP(C32,'PHÍ RÚT TIỀN'!$C$5:$F$67,4,FALSE)=0,"",VLOOKUP(C32,'PHÍ RÚT TIỀN'!$C$5:$F$67,4,FALSE)),"")</f>
        <v/>
      </c>
      <c r="L32" s="23" t="str">
        <f t="shared" si="0"/>
        <v/>
      </c>
      <c r="V32" t="str">
        <f>IF(K32&lt;&gt;"", IFERROR(IF(VLOOKUP(C32,MACUAHANG!$A$5:$B$67,2,FALSE)=0,"",VLOOKUP(C32,MACUAHANG!$A$5:$B$67,2,FALSE)), ""), "")</f>
        <v/>
      </c>
      <c r="X32" t="str">
        <f t="shared" si="13"/>
        <v/>
      </c>
      <c r="AG32" s="16" t="str">
        <f t="shared" si="14"/>
        <v/>
      </c>
      <c r="AH32" s="14"/>
      <c r="AI32" s="14"/>
      <c r="AJ32" s="16" t="str">
        <f t="shared" si="15"/>
        <v/>
      </c>
      <c r="AM32" s="28" t="str">
        <f t="shared" si="16"/>
        <v/>
      </c>
      <c r="AN32" t="str">
        <f t="shared" si="17"/>
        <v/>
      </c>
      <c r="AP32" t="str">
        <f>IFERROR(IF(VLOOKUP(C32,GRAB!$C32:$D94,2,FALSE)=0,"",VLOOKUP(C32,GRAB!C:D,2,FALSE)),"")</f>
        <v/>
      </c>
      <c r="AQ32" s="74" t="str">
        <f t="shared" si="1"/>
        <v/>
      </c>
      <c r="BA32" t="str">
        <f>IF(AP32&lt;&gt;"", IFERROR(IF(VLOOKUP(C32,MACUAHANG!$A$5:$B$67,2,FALSE)=0,"",VLOOKUP(C32,MACUAHANG!$A$5:$B$67,2,FALSE)), ""), "")</f>
        <v/>
      </c>
      <c r="BC32" t="str">
        <f t="shared" si="18"/>
        <v/>
      </c>
      <c r="BL32" s="72" t="str">
        <f t="shared" si="19"/>
        <v/>
      </c>
      <c r="BM32" s="14"/>
      <c r="BN32" s="14"/>
      <c r="BO32" s="158" t="str">
        <f t="shared" si="20"/>
        <v/>
      </c>
      <c r="BP32" s="17"/>
      <c r="BQ32" s="17"/>
      <c r="BR32" s="164" t="str">
        <f t="shared" si="21"/>
        <v/>
      </c>
      <c r="BS32" s="14" t="str">
        <f t="shared" si="22"/>
        <v/>
      </c>
      <c r="BT32" s="17"/>
      <c r="BU32" s="17" t="str">
        <f>IFERROR(IF(VLOOKUP(C32,BE!C32:D94,2,FALSE)=0,"",VLOOKUP(C32,BE!C:D,2,FALSE)),"")</f>
        <v/>
      </c>
      <c r="BV32" s="154" t="str">
        <f t="shared" si="2"/>
        <v/>
      </c>
      <c r="BW32" s="4"/>
      <c r="BX32" s="4"/>
      <c r="BY32" s="4"/>
      <c r="BZ32" s="4"/>
      <c r="CA32" s="4"/>
      <c r="CB32" s="4"/>
      <c r="CC32" s="4"/>
      <c r="CD32" s="3"/>
      <c r="CE32" s="3"/>
      <c r="CF32" t="str">
        <f>IF(BU32&lt;&gt;"", IFERROR(IF(VLOOKUP(C32,MACUAHANG!$A$5:$B$67,2,FALSE)=0,"",VLOOKUP(C32,MACUAHANG!$A$5:$B$67,2,FALSE)), ""), "")</f>
        <v/>
      </c>
      <c r="CG32" s="4"/>
      <c r="CH32" t="str">
        <f t="shared" si="23"/>
        <v/>
      </c>
      <c r="CI32" s="4"/>
      <c r="CJ32" s="4"/>
      <c r="CK32" s="4"/>
      <c r="CL32" s="4"/>
      <c r="CM32" s="4"/>
      <c r="CN32" s="4"/>
      <c r="CO32" s="4"/>
      <c r="CP32" s="4"/>
      <c r="CQ32" s="158" t="str">
        <f t="shared" si="24"/>
        <v/>
      </c>
      <c r="CR32" s="17"/>
      <c r="CS32" s="22" t="str">
        <f t="shared" si="25"/>
        <v/>
      </c>
      <c r="CT32" s="158" t="str">
        <f t="shared" si="26"/>
        <v/>
      </c>
      <c r="CU32" s="17"/>
      <c r="CV32" s="17"/>
      <c r="CW32" s="164" t="str">
        <f t="shared" si="27"/>
        <v/>
      </c>
      <c r="CX32" s="165" t="str">
        <f t="shared" si="28"/>
        <v/>
      </c>
      <c r="CY32" s="17"/>
      <c r="CZ32" s="163" t="str">
        <f>IFERROR(IF(VLOOKUP(C32,'ZALO-PAY'!$C$5:$F$67,2,FALSE)=0,"",VLOOKUP(C32,'ZALO-PAY'!$C$5:$F$67,2,FALSE)),"")</f>
        <v/>
      </c>
      <c r="DA32" s="154" t="str">
        <f t="shared" si="3"/>
        <v/>
      </c>
      <c r="DB32" s="4"/>
      <c r="DC32" s="4"/>
      <c r="DD32" s="4"/>
      <c r="DE32" s="4"/>
      <c r="DF32" s="4"/>
      <c r="DG32" s="4"/>
      <c r="DH32" s="4"/>
      <c r="DI32" s="3"/>
      <c r="DJ32" s="3"/>
      <c r="DK32" t="str">
        <f>IF(CZ32&lt;&gt;"", IFERROR(IF(VLOOKUP(C32,MACUAHANG!$A$5:$B$67,2,FALSE)=0,"",VLOOKUP(C32,MACUAHANG!$A$5:$B$67,2,FALSE)), ""), "")</f>
        <v/>
      </c>
      <c r="DL32" s="4"/>
      <c r="DM32" s="4" t="str">
        <f t="shared" si="29"/>
        <v/>
      </c>
      <c r="DN32" s="4"/>
      <c r="DO32" s="4"/>
      <c r="DP32" s="4"/>
      <c r="DQ32" s="4"/>
      <c r="DR32" s="4"/>
      <c r="DS32" s="4"/>
      <c r="DT32" s="4"/>
      <c r="DU32" s="4"/>
      <c r="DV32" s="158" t="str">
        <f t="shared" si="30"/>
        <v/>
      </c>
      <c r="DW32" s="17"/>
      <c r="DX32" s="22" t="str">
        <f t="shared" si="31"/>
        <v/>
      </c>
      <c r="DY32" s="158" t="str">
        <f t="shared" si="32"/>
        <v/>
      </c>
      <c r="DZ32" s="17"/>
      <c r="EA32" s="17"/>
      <c r="EB32" s="164" t="str">
        <f t="shared" si="33"/>
        <v/>
      </c>
      <c r="EC32" s="14" t="str">
        <f t="shared" si="34"/>
        <v/>
      </c>
      <c r="ED32" s="17"/>
      <c r="EE32" s="163" t="str">
        <f>IFERROR(IF(VLOOKUP(C32,'VN-PAY'!$C$5:$D$67,2,FALSE)=0,"",VLOOKUP(C32,'VN-PAY'!$C$5:$D$67,2,FALSE)),"")</f>
        <v/>
      </c>
      <c r="EF32" s="154" t="str">
        <f t="shared" si="4"/>
        <v/>
      </c>
      <c r="EG32" s="4"/>
      <c r="EH32" s="4"/>
      <c r="EI32" s="4"/>
      <c r="EJ32" s="4"/>
      <c r="EK32" s="4"/>
      <c r="EL32" s="4"/>
      <c r="EM32" s="4"/>
      <c r="EN32" s="3"/>
      <c r="EO32" s="3"/>
      <c r="EP32" t="str">
        <f>IF(EE32&lt;&gt;"", IFERROR(IF(VLOOKUP(C32,MACUAHANG!$A$5:$B$67,2,FALSE)=0,"",VLOOKUP(C32,MACUAHANG!$A$5:$B$67,2,FALSE)), ""), "")</f>
        <v/>
      </c>
      <c r="EQ32" s="4"/>
      <c r="ER32" s="4" t="str">
        <f t="shared" si="35"/>
        <v/>
      </c>
      <c r="ES32" s="4"/>
      <c r="ET32" s="4"/>
      <c r="EU32" s="4"/>
      <c r="EV32" s="4"/>
      <c r="EW32" s="4"/>
      <c r="EX32" s="4"/>
      <c r="EY32" s="4"/>
      <c r="EZ32" s="4"/>
      <c r="FA32" s="158" t="str">
        <f t="shared" si="36"/>
        <v/>
      </c>
      <c r="FB32" s="17"/>
      <c r="FC32" s="22" t="str">
        <f t="shared" si="37"/>
        <v/>
      </c>
      <c r="FD32" s="158" t="str">
        <f t="shared" si="38"/>
        <v/>
      </c>
      <c r="FE32" s="17"/>
      <c r="FF32" s="17"/>
      <c r="FG32" s="17" t="str">
        <f t="shared" si="39"/>
        <v/>
      </c>
      <c r="FH32" s="14" t="str">
        <f t="shared" si="40"/>
        <v/>
      </c>
      <c r="FI32" s="17"/>
      <c r="FJ32" s="200" t="str">
        <f>IFERROR(IF(VLOOKUP(C32,VILL!$A$5:$E$68,4,FALSE)=0,"",VLOOKUP(C32,VILL!$A$5:$E$68,4,FALSE)),"")</f>
        <v/>
      </c>
      <c r="FK32" s="154" t="str">
        <f t="shared" si="5"/>
        <v/>
      </c>
      <c r="FL32" s="4"/>
      <c r="FM32" s="4"/>
      <c r="FN32" s="4"/>
      <c r="FO32" s="4"/>
      <c r="FP32" s="4"/>
      <c r="FQ32" s="4"/>
      <c r="FR32" s="4"/>
      <c r="FS32" s="3"/>
      <c r="FT32" s="3"/>
      <c r="FU32" t="str">
        <f>IF(FJ32&lt;&gt;"", IFERROR(IF(VLOOKUP(C32,MACUAHANG!$A$5:$B$67,2,FALSE)=0,"",VLOOKUP(C32,MACUAHANG!$A$5:$B$67,2,FALSE)), ""), "")</f>
        <v/>
      </c>
      <c r="FV32" s="4"/>
      <c r="FW32" s="4" t="str">
        <f t="shared" si="41"/>
        <v/>
      </c>
      <c r="FX32" s="4"/>
      <c r="FY32" s="4"/>
      <c r="FZ32" s="4"/>
      <c r="GA32" s="4"/>
      <c r="GB32" s="4"/>
      <c r="GC32" s="4"/>
      <c r="GD32" s="4"/>
      <c r="GE32" s="4"/>
      <c r="GF32" s="158" t="str">
        <f t="shared" si="42"/>
        <v/>
      </c>
      <c r="GG32" s="17"/>
      <c r="GH32" s="14"/>
      <c r="GI32" s="18" t="str">
        <f t="shared" si="43"/>
        <v/>
      </c>
      <c r="GJ32" s="17"/>
      <c r="GK32" s="17"/>
      <c r="GL32" s="17" t="str">
        <f t="shared" si="44"/>
        <v/>
      </c>
      <c r="GM32" s="14" t="str">
        <f t="shared" si="45"/>
        <v/>
      </c>
      <c r="GN32" s="17"/>
      <c r="GO32" s="17" t="str">
        <f>IFERROR(IF(VLOOKUP(C32,RYO!$A$5:$E$68,4,FALSE)=0,"",VLOOKUP(C32,RYO!$A$5:$E$68,4,FALSE)),"")</f>
        <v/>
      </c>
      <c r="GP32" s="154" t="str">
        <f t="shared" si="6"/>
        <v/>
      </c>
      <c r="GQ32" s="4"/>
      <c r="GR32" s="4"/>
      <c r="GS32" s="4"/>
      <c r="GT32" s="4"/>
      <c r="GU32" s="4"/>
      <c r="GV32" s="4"/>
      <c r="GW32" s="4"/>
      <c r="GX32" s="3"/>
      <c r="GY32" s="3"/>
      <c r="GZ32" t="str">
        <f>IF(GO32&lt;&gt;"", IFERROR(IF(VLOOKUP(C32,MACUAHANG!$A$5:$B$67,2,FALSE)=0,"",VLOOKUP(C32,MACUAHANG!$A$5:$B$67,2,FALSE)), ""), "")</f>
        <v/>
      </c>
      <c r="HA32" s="4"/>
      <c r="HB32" s="4" t="str">
        <f t="shared" si="46"/>
        <v/>
      </c>
      <c r="HC32" s="4"/>
      <c r="HD32" s="4"/>
      <c r="HE32" s="4"/>
      <c r="HF32" s="4"/>
      <c r="HG32" s="4"/>
      <c r="HH32" s="4"/>
      <c r="HI32" s="4"/>
      <c r="HJ32" s="4"/>
      <c r="HK32" s="18" t="str">
        <f t="shared" si="47"/>
        <v/>
      </c>
      <c r="HL32" s="17"/>
      <c r="HM32" s="14"/>
      <c r="HN32" s="158">
        <f t="shared" si="48"/>
        <v>45909</v>
      </c>
      <c r="HO32" s="17"/>
      <c r="HP32" s="17"/>
      <c r="HQ32" s="17">
        <f t="shared" si="49"/>
        <v>1121</v>
      </c>
      <c r="HR32" s="14" t="str">
        <f t="shared" si="50"/>
        <v>113103</v>
      </c>
      <c r="HS32" s="17"/>
      <c r="HT32" s="163">
        <f>IFERROR(IF(VLOOKUP(C32,'MOMO '!C:E,3,FALSE)=0,"",VLOOKUP(C32,'MOMO '!C:E,3,FALSE)),"")</f>
        <v>18595.5</v>
      </c>
      <c r="HU32" s="154" t="str">
        <f t="shared" si="7"/>
        <v>Chi phí chiết khấu trả cho kênh đối tác MoMo 09/09/2025 chi nhánh CÀ PHÊ MUỐI CHÚ LONG - 101 THÍCH QUẢNG ĐỨC</v>
      </c>
      <c r="HV32" s="4"/>
      <c r="HW32" s="4"/>
      <c r="HX32" s="4"/>
      <c r="HY32" s="4"/>
      <c r="HZ32" s="4"/>
      <c r="IA32" s="4"/>
      <c r="IB32" s="4"/>
      <c r="IC32" s="3"/>
      <c r="ID32" s="3"/>
      <c r="IE32" t="str">
        <f>IF(HT32&lt;&gt;"", IFERROR(IF(VLOOKUP(C32,MACUAHANG!$A$5:$B$67,2,FALSE)=0,"",VLOOKUP(C32,MACUAHANG!$A$5:$B$67,2,FALSE)), ""), "")</f>
        <v>CH.101TQD</v>
      </c>
      <c r="IF32" s="4"/>
      <c r="IG32" s="4" t="str">
        <f t="shared" si="51"/>
        <v>VH.PHH</v>
      </c>
      <c r="IH32" s="4"/>
      <c r="II32" s="4"/>
      <c r="IJ32" s="4"/>
      <c r="IK32" s="4"/>
      <c r="IL32" s="4"/>
      <c r="IM32" s="4"/>
      <c r="IN32" s="4"/>
      <c r="IO32" s="4"/>
      <c r="IP32" s="18">
        <f t="shared" si="52"/>
        <v>45909</v>
      </c>
      <c r="IQ32" s="17"/>
      <c r="IR32" s="22" t="str">
        <f t="shared" si="53"/>
        <v>Momo</v>
      </c>
      <c r="IS32" s="18" t="str">
        <f t="shared" si="54"/>
        <v/>
      </c>
      <c r="IT32" s="17"/>
      <c r="IU32" s="17"/>
      <c r="IV32" s="17" t="str">
        <f t="shared" si="55"/>
        <v/>
      </c>
      <c r="IW32" s="14" t="str">
        <f t="shared" si="56"/>
        <v/>
      </c>
      <c r="IX32" s="17"/>
      <c r="IY32" s="17" t="str">
        <f>IFERROR(IF(VLOOKUP(C32,XANH_PIVOT!$C$5:$D$67,2,FALSE)=0,"",VLOOKUP(C32,XANH_PIVOT!$C$5:$D$67,2,FALSE)),"")</f>
        <v/>
      </c>
      <c r="IZ32" s="154" t="str">
        <f t="shared" si="8"/>
        <v/>
      </c>
      <c r="JA32" s="4"/>
      <c r="JB32" s="4"/>
      <c r="JC32" s="4"/>
      <c r="JD32" s="4"/>
      <c r="JE32" s="4"/>
      <c r="JF32" s="4"/>
      <c r="JG32" s="4"/>
      <c r="JH32" s="3"/>
      <c r="JI32" s="3"/>
      <c r="JJ32" t="str">
        <f>IF(IY32&lt;&gt;"", IFERROR(IF(VLOOKUP(C32,MACUAHANG!$A$5:$B$67,2,FALSE)=0,"",VLOOKUP(C32,MACUAHANG!$A$5:$B$67,2,FALSE)), ""), "")</f>
        <v/>
      </c>
      <c r="JK32" s="4"/>
      <c r="JL32" s="4" t="str">
        <f t="shared" si="57"/>
        <v/>
      </c>
      <c r="JM32" s="4"/>
      <c r="JN32" s="4"/>
      <c r="JO32" s="4"/>
      <c r="JP32" s="4"/>
      <c r="JQ32" s="4"/>
      <c r="JR32" s="4"/>
      <c r="JS32" s="4"/>
      <c r="JT32" s="4"/>
      <c r="JU32" s="18" t="str">
        <f t="shared" si="58"/>
        <v/>
      </c>
      <c r="JV32" s="17"/>
    </row>
    <row r="33" spans="1:282" ht="22.5" customHeight="1">
      <c r="A33" s="5">
        <v>15</v>
      </c>
      <c r="B33" s="264" t="s">
        <v>81</v>
      </c>
      <c r="C33" s="7" t="s">
        <v>82</v>
      </c>
      <c r="D33" s="24">
        <v>0</v>
      </c>
      <c r="E33" s="16" t="str">
        <f t="shared" si="10"/>
        <v/>
      </c>
      <c r="H33" s="28" t="str">
        <f t="shared" si="11"/>
        <v/>
      </c>
      <c r="I33" s="222" t="str">
        <f t="shared" si="12"/>
        <v/>
      </c>
      <c r="K33" t="str">
        <f>IFERROR(IF(VLOOKUP(C33,'PHÍ RÚT TIỀN'!$C$5:$F$67,4,FALSE)=0,"",VLOOKUP(C33,'PHÍ RÚT TIỀN'!$C$5:$F$67,4,FALSE)),"")</f>
        <v/>
      </c>
      <c r="L33" s="23" t="str">
        <f t="shared" si="0"/>
        <v/>
      </c>
      <c r="V33" t="str">
        <f>IF(K33&lt;&gt;"", IFERROR(IF(VLOOKUP(C33,MACUAHANG!$A$5:$B$67,2,FALSE)=0,"",VLOOKUP(C33,MACUAHANG!$A$5:$B$67,2,FALSE)), ""), "")</f>
        <v/>
      </c>
      <c r="X33" t="str">
        <f t="shared" si="13"/>
        <v/>
      </c>
      <c r="AG33" s="16" t="str">
        <f t="shared" si="14"/>
        <v/>
      </c>
      <c r="AH33" s="14"/>
      <c r="AI33" s="14"/>
      <c r="AJ33" s="16" t="str">
        <f t="shared" si="15"/>
        <v/>
      </c>
      <c r="AM33" s="28" t="str">
        <f t="shared" si="16"/>
        <v/>
      </c>
      <c r="AN33" t="str">
        <f t="shared" si="17"/>
        <v/>
      </c>
      <c r="AP33" t="str">
        <f>IFERROR(IF(VLOOKUP(C33,GRAB!$C33:$D95,2,FALSE)=0,"",VLOOKUP(C33,GRAB!C:D,2,FALSE)),"")</f>
        <v/>
      </c>
      <c r="AQ33" s="74" t="str">
        <f t="shared" si="1"/>
        <v/>
      </c>
      <c r="BA33" t="str">
        <f>IF(AP33&lt;&gt;"", IFERROR(IF(VLOOKUP(C33,MACUAHANG!$A$5:$B$67,2,FALSE)=0,"",VLOOKUP(C33,MACUAHANG!$A$5:$B$67,2,FALSE)), ""), "")</f>
        <v/>
      </c>
      <c r="BC33" t="str">
        <f t="shared" si="18"/>
        <v/>
      </c>
      <c r="BL33" s="72" t="str">
        <f t="shared" si="19"/>
        <v/>
      </c>
      <c r="BM33" s="14"/>
      <c r="BN33" s="14"/>
      <c r="BO33" s="158" t="str">
        <f t="shared" si="20"/>
        <v/>
      </c>
      <c r="BP33" s="17"/>
      <c r="BQ33" s="17"/>
      <c r="BR33" s="164" t="str">
        <f t="shared" si="21"/>
        <v/>
      </c>
      <c r="BS33" s="14" t="str">
        <f t="shared" si="22"/>
        <v/>
      </c>
      <c r="BT33" s="17"/>
      <c r="BU33" s="17" t="str">
        <f>IFERROR(IF(VLOOKUP(C33,BE!C33:D95,2,FALSE)=0,"",VLOOKUP(C33,BE!C:D,2,FALSE)),"")</f>
        <v/>
      </c>
      <c r="BV33" s="154" t="str">
        <f t="shared" si="2"/>
        <v/>
      </c>
      <c r="BW33" s="4"/>
      <c r="BX33" s="4"/>
      <c r="BY33" s="4"/>
      <c r="BZ33" s="4"/>
      <c r="CA33" s="4"/>
      <c r="CB33" s="4"/>
      <c r="CC33" s="4"/>
      <c r="CD33" s="3"/>
      <c r="CE33" s="3"/>
      <c r="CF33" t="str">
        <f>IF(BU33&lt;&gt;"", IFERROR(IF(VLOOKUP(C33,MACUAHANG!$A$5:$B$67,2,FALSE)=0,"",VLOOKUP(C33,MACUAHANG!$A$5:$B$67,2,FALSE)), ""), "")</f>
        <v/>
      </c>
      <c r="CG33" s="4"/>
      <c r="CH33" t="str">
        <f t="shared" si="23"/>
        <v/>
      </c>
      <c r="CI33" s="4"/>
      <c r="CJ33" s="4"/>
      <c r="CK33" s="4"/>
      <c r="CL33" s="4"/>
      <c r="CM33" s="4"/>
      <c r="CN33" s="4"/>
      <c r="CO33" s="4"/>
      <c r="CP33" s="4"/>
      <c r="CQ33" s="158" t="str">
        <f t="shared" si="24"/>
        <v/>
      </c>
      <c r="CR33" s="17"/>
      <c r="CS33" s="22" t="str">
        <f t="shared" si="25"/>
        <v/>
      </c>
      <c r="CT33" s="158" t="str">
        <f t="shared" si="26"/>
        <v/>
      </c>
      <c r="CU33" s="17"/>
      <c r="CV33" s="17"/>
      <c r="CW33" s="164" t="str">
        <f t="shared" si="27"/>
        <v/>
      </c>
      <c r="CX33" s="165" t="str">
        <f t="shared" si="28"/>
        <v/>
      </c>
      <c r="CY33" s="17"/>
      <c r="CZ33" s="163" t="str">
        <f>IFERROR(IF(VLOOKUP(C33,'ZALO-PAY'!$C$5:$F$67,2,FALSE)=0,"",VLOOKUP(C33,'ZALO-PAY'!$C$5:$F$67,2,FALSE)),"")</f>
        <v/>
      </c>
      <c r="DA33" s="154" t="str">
        <f t="shared" si="3"/>
        <v/>
      </c>
      <c r="DB33" s="4"/>
      <c r="DC33" s="4"/>
      <c r="DD33" s="4"/>
      <c r="DE33" s="4"/>
      <c r="DF33" s="4"/>
      <c r="DG33" s="4"/>
      <c r="DH33" s="4"/>
      <c r="DI33" s="3"/>
      <c r="DJ33" s="3"/>
      <c r="DK33" t="str">
        <f>IF(CZ33&lt;&gt;"", IFERROR(IF(VLOOKUP(C33,MACUAHANG!$A$5:$B$67,2,FALSE)=0,"",VLOOKUP(C33,MACUAHANG!$A$5:$B$67,2,FALSE)), ""), "")</f>
        <v/>
      </c>
      <c r="DL33" s="4"/>
      <c r="DM33" s="4" t="str">
        <f t="shared" si="29"/>
        <v/>
      </c>
      <c r="DN33" s="4"/>
      <c r="DO33" s="4"/>
      <c r="DP33" s="4"/>
      <c r="DQ33" s="4"/>
      <c r="DR33" s="4"/>
      <c r="DS33" s="4"/>
      <c r="DT33" s="4"/>
      <c r="DU33" s="4"/>
      <c r="DV33" s="158" t="str">
        <f t="shared" si="30"/>
        <v/>
      </c>
      <c r="DW33" s="17"/>
      <c r="DX33" s="22" t="str">
        <f t="shared" si="31"/>
        <v/>
      </c>
      <c r="DY33" s="158" t="str">
        <f t="shared" si="32"/>
        <v/>
      </c>
      <c r="DZ33" s="17"/>
      <c r="EA33" s="17"/>
      <c r="EB33" s="164" t="str">
        <f t="shared" si="33"/>
        <v/>
      </c>
      <c r="EC33" s="14" t="str">
        <f t="shared" si="34"/>
        <v/>
      </c>
      <c r="ED33" s="17"/>
      <c r="EE33" s="163" t="str">
        <f>IFERROR(IF(VLOOKUP(C33,'VN-PAY'!$C$5:$D$67,2,FALSE)=0,"",VLOOKUP(C33,'VN-PAY'!$C$5:$D$67,2,FALSE)),"")</f>
        <v/>
      </c>
      <c r="EF33" s="154" t="str">
        <f t="shared" si="4"/>
        <v/>
      </c>
      <c r="EG33" s="4"/>
      <c r="EH33" s="4"/>
      <c r="EI33" s="4"/>
      <c r="EJ33" s="4"/>
      <c r="EK33" s="4"/>
      <c r="EL33" s="4"/>
      <c r="EM33" s="4"/>
      <c r="EN33" s="3"/>
      <c r="EO33" s="3"/>
      <c r="EP33" t="str">
        <f>IF(EE33&lt;&gt;"", IFERROR(IF(VLOOKUP(C33,MACUAHANG!$A$5:$B$67,2,FALSE)=0,"",VLOOKUP(C33,MACUAHANG!$A$5:$B$67,2,FALSE)), ""), "")</f>
        <v/>
      </c>
      <c r="EQ33" s="4"/>
      <c r="ER33" s="4" t="str">
        <f t="shared" si="35"/>
        <v/>
      </c>
      <c r="ES33" s="4"/>
      <c r="ET33" s="4"/>
      <c r="EU33" s="4"/>
      <c r="EV33" s="4"/>
      <c r="EW33" s="4"/>
      <c r="EX33" s="4"/>
      <c r="EY33" s="4"/>
      <c r="EZ33" s="4"/>
      <c r="FA33" s="158" t="str">
        <f t="shared" si="36"/>
        <v/>
      </c>
      <c r="FB33" s="17"/>
      <c r="FC33" s="22" t="str">
        <f t="shared" si="37"/>
        <v/>
      </c>
      <c r="FD33" s="158" t="str">
        <f t="shared" si="38"/>
        <v/>
      </c>
      <c r="FE33" s="17"/>
      <c r="FF33" s="17"/>
      <c r="FG33" s="17" t="str">
        <f t="shared" si="39"/>
        <v/>
      </c>
      <c r="FH33" s="14" t="str">
        <f t="shared" si="40"/>
        <v/>
      </c>
      <c r="FI33" s="17"/>
      <c r="FJ33" s="200" t="str">
        <f>IFERROR(IF(VLOOKUP(C33,VILL!$A$5:$E$68,4,FALSE)=0,"",VLOOKUP(C33,VILL!$A$5:$E$68,4,FALSE)),"")</f>
        <v/>
      </c>
      <c r="FK33" s="154" t="str">
        <f t="shared" si="5"/>
        <v/>
      </c>
      <c r="FL33" s="4"/>
      <c r="FM33" s="4"/>
      <c r="FN33" s="4"/>
      <c r="FO33" s="4"/>
      <c r="FP33" s="4"/>
      <c r="FQ33" s="4"/>
      <c r="FR33" s="4"/>
      <c r="FS33" s="3"/>
      <c r="FT33" s="3"/>
      <c r="FU33" t="str">
        <f>IF(FJ33&lt;&gt;"", IFERROR(IF(VLOOKUP(C33,MACUAHANG!$A$5:$B$67,2,FALSE)=0,"",VLOOKUP(C33,MACUAHANG!$A$5:$B$67,2,FALSE)), ""), "")</f>
        <v/>
      </c>
      <c r="FV33" s="4"/>
      <c r="FW33" s="4" t="str">
        <f t="shared" si="41"/>
        <v/>
      </c>
      <c r="FX33" s="4"/>
      <c r="FY33" s="4"/>
      <c r="FZ33" s="4"/>
      <c r="GA33" s="4"/>
      <c r="GB33" s="4"/>
      <c r="GC33" s="4"/>
      <c r="GD33" s="4"/>
      <c r="GE33" s="4"/>
      <c r="GF33" s="158" t="str">
        <f t="shared" si="42"/>
        <v/>
      </c>
      <c r="GG33" s="17"/>
      <c r="GH33" s="14"/>
      <c r="GI33" s="18" t="str">
        <f t="shared" si="43"/>
        <v/>
      </c>
      <c r="GJ33" s="17"/>
      <c r="GK33" s="17"/>
      <c r="GL33" s="17" t="str">
        <f t="shared" si="44"/>
        <v/>
      </c>
      <c r="GM33" s="14" t="str">
        <f t="shared" si="45"/>
        <v/>
      </c>
      <c r="GN33" s="17"/>
      <c r="GO33" s="17" t="str">
        <f>IFERROR(IF(VLOOKUP(C33,RYO!$A$5:$E$68,4,FALSE)=0,"",VLOOKUP(C33,RYO!$A$5:$E$68,4,FALSE)),"")</f>
        <v/>
      </c>
      <c r="GP33" s="154" t="str">
        <f t="shared" si="6"/>
        <v/>
      </c>
      <c r="GQ33" s="4"/>
      <c r="GR33" s="4"/>
      <c r="GS33" s="4"/>
      <c r="GT33" s="4"/>
      <c r="GU33" s="4"/>
      <c r="GV33" s="4"/>
      <c r="GW33" s="4"/>
      <c r="GX33" s="3"/>
      <c r="GY33" s="3"/>
      <c r="GZ33" t="str">
        <f>IF(GO33&lt;&gt;"", IFERROR(IF(VLOOKUP(C33,MACUAHANG!$A$5:$B$67,2,FALSE)=0,"",VLOOKUP(C33,MACUAHANG!$A$5:$B$67,2,FALSE)), ""), "")</f>
        <v/>
      </c>
      <c r="HA33" s="4"/>
      <c r="HB33" s="4" t="str">
        <f t="shared" si="46"/>
        <v/>
      </c>
      <c r="HC33" s="4"/>
      <c r="HD33" s="4"/>
      <c r="HE33" s="4"/>
      <c r="HF33" s="4"/>
      <c r="HG33" s="4"/>
      <c r="HH33" s="4"/>
      <c r="HI33" s="4"/>
      <c r="HJ33" s="4"/>
      <c r="HK33" s="18" t="str">
        <f t="shared" si="47"/>
        <v/>
      </c>
      <c r="HL33" s="17"/>
      <c r="HM33" s="14"/>
      <c r="HN33" s="158">
        <f t="shared" si="48"/>
        <v>45909</v>
      </c>
      <c r="HO33" s="17"/>
      <c r="HP33" s="17"/>
      <c r="HQ33" s="17">
        <f t="shared" si="49"/>
        <v>1121</v>
      </c>
      <c r="HR33" s="14" t="str">
        <f t="shared" si="50"/>
        <v>113103</v>
      </c>
      <c r="HS33" s="17"/>
      <c r="HT33" s="163">
        <f>IFERROR(IF(VLOOKUP(C33,'MOMO '!C:E,3,FALSE)=0,"",VLOOKUP(C33,'MOMO '!C:E,3,FALSE)),"")</f>
        <v>6352.5</v>
      </c>
      <c r="HU33" s="154" t="str">
        <f t="shared" si="7"/>
        <v>Chi phí chiết khấu trả cho kênh đối tác MoMo 09/09/2025 chi nhánh CÀ PHÊ MUỐI CHÚ LONG - 244 THÍCH QUẢNG ĐỨC - TDM</v>
      </c>
      <c r="HV33" s="4"/>
      <c r="HW33" s="4"/>
      <c r="HX33" s="4"/>
      <c r="HY33" s="4"/>
      <c r="HZ33" s="4"/>
      <c r="IA33" s="4"/>
      <c r="IB33" s="4"/>
      <c r="IC33" s="3"/>
      <c r="ID33" s="3"/>
      <c r="IE33" t="str">
        <f>IF(HT33&lt;&gt;"", IFERROR(IF(VLOOKUP(C33,MACUAHANG!$A$5:$B$67,2,FALSE)=0,"",VLOOKUP(C33,MACUAHANG!$A$5:$B$67,2,FALSE)), ""), "")</f>
        <v>CH.244TQD</v>
      </c>
      <c r="IF33" s="4"/>
      <c r="IG33" s="4" t="str">
        <f t="shared" si="51"/>
        <v>VH.PHH</v>
      </c>
      <c r="IH33" s="4"/>
      <c r="II33" s="4"/>
      <c r="IJ33" s="4"/>
      <c r="IK33" s="4"/>
      <c r="IL33" s="4"/>
      <c r="IM33" s="4"/>
      <c r="IN33" s="4"/>
      <c r="IO33" s="4"/>
      <c r="IP33" s="18">
        <f t="shared" si="52"/>
        <v>45909</v>
      </c>
      <c r="IQ33" s="17"/>
      <c r="IR33" s="22" t="str">
        <f t="shared" si="53"/>
        <v>Momo</v>
      </c>
      <c r="IS33" s="18" t="str">
        <f t="shared" si="54"/>
        <v/>
      </c>
      <c r="IT33" s="17"/>
      <c r="IU33" s="17"/>
      <c r="IV33" s="17" t="str">
        <f t="shared" si="55"/>
        <v/>
      </c>
      <c r="IW33" s="14" t="str">
        <f t="shared" si="56"/>
        <v/>
      </c>
      <c r="IX33" s="17"/>
      <c r="IY33" s="17" t="str">
        <f>IFERROR(IF(VLOOKUP(C33,XANH_PIVOT!$C$5:$D$67,2,FALSE)=0,"",VLOOKUP(C33,XANH_PIVOT!$C$5:$D$67,2,FALSE)),"")</f>
        <v/>
      </c>
      <c r="IZ33" s="154" t="str">
        <f t="shared" si="8"/>
        <v/>
      </c>
      <c r="JA33" s="4"/>
      <c r="JB33" s="4"/>
      <c r="JC33" s="4"/>
      <c r="JD33" s="4"/>
      <c r="JE33" s="4"/>
      <c r="JF33" s="4"/>
      <c r="JG33" s="4"/>
      <c r="JH33" s="3"/>
      <c r="JI33" s="3"/>
      <c r="JJ33" t="str">
        <f>IF(IY33&lt;&gt;"", IFERROR(IF(VLOOKUP(C33,MACUAHANG!$A$5:$B$67,2,FALSE)=0,"",VLOOKUP(C33,MACUAHANG!$A$5:$B$67,2,FALSE)), ""), "")</f>
        <v/>
      </c>
      <c r="JK33" s="4"/>
      <c r="JL33" s="4" t="str">
        <f t="shared" si="57"/>
        <v/>
      </c>
      <c r="JM33" s="4"/>
      <c r="JN33" s="4"/>
      <c r="JO33" s="4"/>
      <c r="JP33" s="4"/>
      <c r="JQ33" s="4"/>
      <c r="JR33" s="4"/>
      <c r="JS33" s="4"/>
      <c r="JT33" s="4"/>
      <c r="JU33" s="18" t="str">
        <f t="shared" si="58"/>
        <v/>
      </c>
      <c r="JV33" s="17"/>
    </row>
    <row r="34" spans="1:282" ht="22.5" customHeight="1">
      <c r="A34" s="5">
        <f t="shared" si="9"/>
        <v>16</v>
      </c>
      <c r="B34" s="264" t="s">
        <v>83</v>
      </c>
      <c r="C34" s="8" t="s">
        <v>84</v>
      </c>
      <c r="D34" s="25">
        <v>0</v>
      </c>
      <c r="E34" s="16" t="str">
        <f t="shared" si="10"/>
        <v/>
      </c>
      <c r="H34" s="28" t="str">
        <f t="shared" si="11"/>
        <v/>
      </c>
      <c r="I34" s="222" t="str">
        <f t="shared" si="12"/>
        <v/>
      </c>
      <c r="K34" t="str">
        <f>IFERROR(IF(VLOOKUP(C34,'PHÍ RÚT TIỀN'!$C$5:$F$67,4,FALSE)=0,"",VLOOKUP(C34,'PHÍ RÚT TIỀN'!$C$5:$F$67,4,FALSE)),"")</f>
        <v/>
      </c>
      <c r="L34" s="23" t="str">
        <f t="shared" si="0"/>
        <v/>
      </c>
      <c r="V34" t="str">
        <f>IF(K34&lt;&gt;"", IFERROR(IF(VLOOKUP(C34,MACUAHANG!$A$5:$B$67,2,FALSE)=0,"",VLOOKUP(C34,MACUAHANG!$A$5:$B$67,2,FALSE)), ""), "")</f>
        <v/>
      </c>
      <c r="X34" t="str">
        <f t="shared" si="13"/>
        <v/>
      </c>
      <c r="AG34" s="16" t="str">
        <f t="shared" si="14"/>
        <v/>
      </c>
      <c r="AH34" s="14"/>
      <c r="AI34" s="14"/>
      <c r="AJ34" s="16" t="str">
        <f t="shared" si="15"/>
        <v/>
      </c>
      <c r="AM34" s="28" t="str">
        <f t="shared" si="16"/>
        <v/>
      </c>
      <c r="AN34" t="str">
        <f t="shared" si="17"/>
        <v/>
      </c>
      <c r="AP34" t="str">
        <f>IFERROR(IF(VLOOKUP(C34,GRAB!$C34:$D96,2,FALSE)=0,"",VLOOKUP(C34,GRAB!C:D,2,FALSE)),"")</f>
        <v/>
      </c>
      <c r="AQ34" s="74" t="str">
        <f t="shared" si="1"/>
        <v/>
      </c>
      <c r="BA34" t="str">
        <f>IF(AP34&lt;&gt;"", IFERROR(IF(VLOOKUP(C34,MACUAHANG!$A$5:$B$67,2,FALSE)=0,"",VLOOKUP(C34,MACUAHANG!$A$5:$B$67,2,FALSE)), ""), "")</f>
        <v/>
      </c>
      <c r="BC34" t="str">
        <f t="shared" si="18"/>
        <v/>
      </c>
      <c r="BL34" s="72" t="str">
        <f t="shared" si="19"/>
        <v/>
      </c>
      <c r="BM34" s="14"/>
      <c r="BN34" s="14"/>
      <c r="BO34" s="158" t="str">
        <f t="shared" si="20"/>
        <v/>
      </c>
      <c r="BP34" s="17"/>
      <c r="BQ34" s="17"/>
      <c r="BR34" s="164" t="str">
        <f t="shared" si="21"/>
        <v/>
      </c>
      <c r="BS34" s="14" t="str">
        <f t="shared" si="22"/>
        <v/>
      </c>
      <c r="BT34" s="17"/>
      <c r="BU34" s="17" t="str">
        <f>IFERROR(IF(VLOOKUP(C34,BE!C34:D96,2,FALSE)=0,"",VLOOKUP(C34,BE!C:D,2,FALSE)),"")</f>
        <v/>
      </c>
      <c r="BV34" s="154" t="str">
        <f t="shared" si="2"/>
        <v/>
      </c>
      <c r="BW34" s="4"/>
      <c r="BX34" s="4"/>
      <c r="BY34" s="4"/>
      <c r="BZ34" s="4"/>
      <c r="CA34" s="4"/>
      <c r="CB34" s="4"/>
      <c r="CC34" s="4"/>
      <c r="CD34" s="3"/>
      <c r="CE34" s="3"/>
      <c r="CF34" t="str">
        <f>IF(BU34&lt;&gt;"", IFERROR(IF(VLOOKUP(C34,MACUAHANG!$A$5:$B$67,2,FALSE)=0,"",VLOOKUP(C34,MACUAHANG!$A$5:$B$67,2,FALSE)), ""), "")</f>
        <v/>
      </c>
      <c r="CG34" s="4"/>
      <c r="CH34" t="str">
        <f t="shared" si="23"/>
        <v/>
      </c>
      <c r="CI34" s="4"/>
      <c r="CJ34" s="4"/>
      <c r="CK34" s="4"/>
      <c r="CL34" s="4"/>
      <c r="CM34" s="4"/>
      <c r="CN34" s="4"/>
      <c r="CO34" s="4"/>
      <c r="CP34" s="4"/>
      <c r="CQ34" s="158" t="str">
        <f t="shared" si="24"/>
        <v/>
      </c>
      <c r="CR34" s="17"/>
      <c r="CS34" s="22" t="str">
        <f t="shared" si="25"/>
        <v/>
      </c>
      <c r="CT34" s="158" t="str">
        <f t="shared" si="26"/>
        <v/>
      </c>
      <c r="CU34" s="17"/>
      <c r="CV34" s="17"/>
      <c r="CW34" s="164" t="str">
        <f t="shared" si="27"/>
        <v/>
      </c>
      <c r="CX34" s="165" t="str">
        <f t="shared" si="28"/>
        <v/>
      </c>
      <c r="CY34" s="17"/>
      <c r="CZ34" s="163" t="str">
        <f>IFERROR(IF(VLOOKUP(C34,'ZALO-PAY'!$C$5:$F$67,2,FALSE)=0,"",VLOOKUP(C34,'ZALO-PAY'!$C$5:$F$67,2,FALSE)),"")</f>
        <v/>
      </c>
      <c r="DA34" s="154" t="str">
        <f t="shared" si="3"/>
        <v/>
      </c>
      <c r="DB34" s="4"/>
      <c r="DC34" s="4"/>
      <c r="DD34" s="4"/>
      <c r="DE34" s="4"/>
      <c r="DF34" s="4"/>
      <c r="DG34" s="4"/>
      <c r="DH34" s="4"/>
      <c r="DI34" s="3"/>
      <c r="DJ34" s="3"/>
      <c r="DK34" t="str">
        <f>IF(CZ34&lt;&gt;"", IFERROR(IF(VLOOKUP(C34,MACUAHANG!$A$5:$B$67,2,FALSE)=0,"",VLOOKUP(C34,MACUAHANG!$A$5:$B$67,2,FALSE)), ""), "")</f>
        <v/>
      </c>
      <c r="DL34" s="4"/>
      <c r="DM34" s="4" t="str">
        <f t="shared" si="29"/>
        <v/>
      </c>
      <c r="DN34" s="4"/>
      <c r="DO34" s="4"/>
      <c r="DP34" s="4"/>
      <c r="DQ34" s="4"/>
      <c r="DR34" s="4"/>
      <c r="DS34" s="4"/>
      <c r="DT34" s="4"/>
      <c r="DU34" s="4"/>
      <c r="DV34" s="158" t="str">
        <f t="shared" si="30"/>
        <v/>
      </c>
      <c r="DW34" s="17"/>
      <c r="DX34" s="22" t="str">
        <f t="shared" si="31"/>
        <v/>
      </c>
      <c r="DY34" s="158" t="str">
        <f t="shared" si="32"/>
        <v/>
      </c>
      <c r="DZ34" s="17"/>
      <c r="EA34" s="17"/>
      <c r="EB34" s="164" t="str">
        <f t="shared" si="33"/>
        <v/>
      </c>
      <c r="EC34" s="14" t="str">
        <f t="shared" si="34"/>
        <v/>
      </c>
      <c r="ED34" s="17"/>
      <c r="EE34" s="163" t="str">
        <f>IFERROR(IF(VLOOKUP(C34,'VN-PAY'!$C$5:$D$67,2,FALSE)=0,"",VLOOKUP(C34,'VN-PAY'!$C$5:$D$67,2,FALSE)),"")</f>
        <v/>
      </c>
      <c r="EF34" s="154" t="str">
        <f t="shared" si="4"/>
        <v/>
      </c>
      <c r="EG34" s="4"/>
      <c r="EH34" s="4"/>
      <c r="EI34" s="4"/>
      <c r="EJ34" s="4"/>
      <c r="EK34" s="4"/>
      <c r="EL34" s="4"/>
      <c r="EM34" s="4"/>
      <c r="EN34" s="3"/>
      <c r="EO34" s="3"/>
      <c r="EP34" t="str">
        <f>IF(EE34&lt;&gt;"", IFERROR(IF(VLOOKUP(C34,MACUAHANG!$A$5:$B$67,2,FALSE)=0,"",VLOOKUP(C34,MACUAHANG!$A$5:$B$67,2,FALSE)), ""), "")</f>
        <v/>
      </c>
      <c r="EQ34" s="4"/>
      <c r="ER34" s="4" t="str">
        <f t="shared" si="35"/>
        <v/>
      </c>
      <c r="ES34" s="4"/>
      <c r="ET34" s="4"/>
      <c r="EU34" s="4"/>
      <c r="EV34" s="4"/>
      <c r="EW34" s="4"/>
      <c r="EX34" s="4"/>
      <c r="EY34" s="4"/>
      <c r="EZ34" s="4"/>
      <c r="FA34" s="158" t="str">
        <f t="shared" si="36"/>
        <v/>
      </c>
      <c r="FB34" s="17"/>
      <c r="FC34" s="22" t="str">
        <f t="shared" si="37"/>
        <v/>
      </c>
      <c r="FD34" s="158" t="str">
        <f t="shared" si="38"/>
        <v/>
      </c>
      <c r="FE34" s="17"/>
      <c r="FF34" s="17"/>
      <c r="FG34" s="17" t="str">
        <f t="shared" si="39"/>
        <v/>
      </c>
      <c r="FH34" s="14" t="str">
        <f t="shared" si="40"/>
        <v/>
      </c>
      <c r="FI34" s="17"/>
      <c r="FJ34" s="200" t="str">
        <f>IFERROR(IF(VLOOKUP(C34,VILL!$A$5:$E$68,4,FALSE)=0,"",VLOOKUP(C34,VILL!$A$5:$E$68,4,FALSE)),"")</f>
        <v/>
      </c>
      <c r="FK34" s="154" t="str">
        <f t="shared" si="5"/>
        <v/>
      </c>
      <c r="FL34" s="4"/>
      <c r="FM34" s="4"/>
      <c r="FN34" s="4"/>
      <c r="FO34" s="4"/>
      <c r="FP34" s="4"/>
      <c r="FQ34" s="4"/>
      <c r="FR34" s="4"/>
      <c r="FS34" s="3"/>
      <c r="FT34" s="3"/>
      <c r="FU34" t="str">
        <f>IF(FJ34&lt;&gt;"", IFERROR(IF(VLOOKUP(C34,MACUAHANG!$A$5:$B$67,2,FALSE)=0,"",VLOOKUP(C34,MACUAHANG!$A$5:$B$67,2,FALSE)), ""), "")</f>
        <v/>
      </c>
      <c r="FV34" s="4"/>
      <c r="FW34" s="4" t="str">
        <f t="shared" si="41"/>
        <v/>
      </c>
      <c r="FX34" s="4"/>
      <c r="FY34" s="4"/>
      <c r="FZ34" s="4"/>
      <c r="GA34" s="4"/>
      <c r="GB34" s="4"/>
      <c r="GC34" s="4"/>
      <c r="GD34" s="4"/>
      <c r="GE34" s="4"/>
      <c r="GF34" s="158" t="str">
        <f t="shared" si="42"/>
        <v/>
      </c>
      <c r="GG34" s="17"/>
      <c r="GH34" s="14"/>
      <c r="GI34" s="18" t="str">
        <f t="shared" si="43"/>
        <v/>
      </c>
      <c r="GJ34" s="17"/>
      <c r="GK34" s="17"/>
      <c r="GL34" s="17" t="str">
        <f t="shared" si="44"/>
        <v/>
      </c>
      <c r="GM34" s="14" t="str">
        <f t="shared" si="45"/>
        <v/>
      </c>
      <c r="GN34" s="17"/>
      <c r="GO34" s="17" t="str">
        <f>IFERROR(IF(VLOOKUP(C34,RYO!$A$5:$E$68,4,FALSE)=0,"",VLOOKUP(C34,RYO!$A$5:$E$68,4,FALSE)),"")</f>
        <v/>
      </c>
      <c r="GP34" s="154" t="str">
        <f t="shared" si="6"/>
        <v/>
      </c>
      <c r="GQ34" s="4"/>
      <c r="GR34" s="4"/>
      <c r="GS34" s="4"/>
      <c r="GT34" s="4"/>
      <c r="GU34" s="4"/>
      <c r="GV34" s="4"/>
      <c r="GW34" s="4"/>
      <c r="GX34" s="3"/>
      <c r="GY34" s="3"/>
      <c r="GZ34" t="str">
        <f>IF(GO34&lt;&gt;"", IFERROR(IF(VLOOKUP(C34,MACUAHANG!$A$5:$B$67,2,FALSE)=0,"",VLOOKUP(C34,MACUAHANG!$A$5:$B$67,2,FALSE)), ""), "")</f>
        <v/>
      </c>
      <c r="HA34" s="4"/>
      <c r="HB34" s="4" t="str">
        <f t="shared" si="46"/>
        <v/>
      </c>
      <c r="HC34" s="4"/>
      <c r="HD34" s="4"/>
      <c r="HE34" s="4"/>
      <c r="HF34" s="4"/>
      <c r="HG34" s="4"/>
      <c r="HH34" s="4"/>
      <c r="HI34" s="4"/>
      <c r="HJ34" s="4"/>
      <c r="HK34" s="18" t="str">
        <f t="shared" si="47"/>
        <v/>
      </c>
      <c r="HL34" s="17"/>
      <c r="HM34" s="14"/>
      <c r="HN34" s="158">
        <f t="shared" si="48"/>
        <v>45909</v>
      </c>
      <c r="HO34" s="17"/>
      <c r="HP34" s="17"/>
      <c r="HQ34" s="17">
        <f t="shared" si="49"/>
        <v>1121</v>
      </c>
      <c r="HR34" s="14" t="str">
        <f t="shared" si="50"/>
        <v>113103</v>
      </c>
      <c r="HS34" s="17"/>
      <c r="HT34" s="163">
        <f>IFERROR(IF(VLOOKUP(C34,'MOMO '!C:E,3,FALSE)=0,"",VLOOKUP(C34,'MOMO '!C:E,3,FALSE)),"")</f>
        <v>5181</v>
      </c>
      <c r="HU34" s="154" t="str">
        <f t="shared" si="7"/>
        <v>Chi phí chiết khấu trả cho kênh đối tác MoMo 09/09/2025 chi nhánh CÀ PHÊ MUỐI CHÚ LONG - 1349 CMT8</v>
      </c>
      <c r="HV34" s="4"/>
      <c r="HW34" s="4"/>
      <c r="HX34" s="4"/>
      <c r="HY34" s="4"/>
      <c r="HZ34" s="4"/>
      <c r="IA34" s="4"/>
      <c r="IB34" s="4"/>
      <c r="IC34" s="3"/>
      <c r="ID34" s="3"/>
      <c r="IE34" t="str">
        <f>IF(HT34&lt;&gt;"", IFERROR(IF(VLOOKUP(C34,MACUAHANG!$A$5:$B$67,2,FALSE)=0,"",VLOOKUP(C34,MACUAHANG!$A$5:$B$67,2,FALSE)), ""), "")</f>
        <v>CH.1349CMT8</v>
      </c>
      <c r="IF34" s="4"/>
      <c r="IG34" s="4" t="str">
        <f t="shared" si="51"/>
        <v>VH.PHH</v>
      </c>
      <c r="IH34" s="4"/>
      <c r="II34" s="4"/>
      <c r="IJ34" s="4"/>
      <c r="IK34" s="4"/>
      <c r="IL34" s="4"/>
      <c r="IM34" s="4"/>
      <c r="IN34" s="4"/>
      <c r="IO34" s="4"/>
      <c r="IP34" s="18">
        <f t="shared" si="52"/>
        <v>45909</v>
      </c>
      <c r="IQ34" s="17"/>
      <c r="IR34" s="22" t="str">
        <f t="shared" si="53"/>
        <v>Momo</v>
      </c>
      <c r="IS34" s="18" t="str">
        <f t="shared" si="54"/>
        <v/>
      </c>
      <c r="IT34" s="17"/>
      <c r="IU34" s="17"/>
      <c r="IV34" s="17" t="str">
        <f t="shared" si="55"/>
        <v/>
      </c>
      <c r="IW34" s="14" t="str">
        <f t="shared" si="56"/>
        <v/>
      </c>
      <c r="IX34" s="17"/>
      <c r="IY34" s="17" t="str">
        <f>IFERROR(IF(VLOOKUP(C34,XANH_PIVOT!$C$5:$D$67,2,FALSE)=0,"",VLOOKUP(C34,XANH_PIVOT!$C$5:$D$67,2,FALSE)),"")</f>
        <v/>
      </c>
      <c r="IZ34" s="154" t="str">
        <f t="shared" si="8"/>
        <v/>
      </c>
      <c r="JA34" s="4"/>
      <c r="JB34" s="4"/>
      <c r="JC34" s="4"/>
      <c r="JD34" s="4"/>
      <c r="JE34" s="4"/>
      <c r="JF34" s="4"/>
      <c r="JG34" s="4"/>
      <c r="JH34" s="3"/>
      <c r="JI34" s="3"/>
      <c r="JJ34" t="str">
        <f>IF(IY34&lt;&gt;"", IFERROR(IF(VLOOKUP(C34,MACUAHANG!$A$5:$B$67,2,FALSE)=0,"",VLOOKUP(C34,MACUAHANG!$A$5:$B$67,2,FALSE)), ""), "")</f>
        <v/>
      </c>
      <c r="JK34" s="4"/>
      <c r="JL34" s="4" t="str">
        <f t="shared" si="57"/>
        <v/>
      </c>
      <c r="JM34" s="4"/>
      <c r="JN34" s="4"/>
      <c r="JO34" s="4"/>
      <c r="JP34" s="4"/>
      <c r="JQ34" s="4"/>
      <c r="JR34" s="4"/>
      <c r="JS34" s="4"/>
      <c r="JT34" s="4"/>
      <c r="JU34" s="18" t="str">
        <f t="shared" si="58"/>
        <v/>
      </c>
      <c r="JV34" s="17"/>
    </row>
    <row r="35" spans="1:282" ht="22.5" customHeight="1">
      <c r="A35" s="5">
        <v>16</v>
      </c>
      <c r="B35" s="264" t="s">
        <v>440</v>
      </c>
      <c r="C35" s="7" t="s">
        <v>85</v>
      </c>
      <c r="D35" s="24">
        <v>0</v>
      </c>
      <c r="E35" s="16" t="str">
        <f t="shared" si="10"/>
        <v/>
      </c>
      <c r="H35" s="28" t="str">
        <f t="shared" si="11"/>
        <v/>
      </c>
      <c r="I35" s="222" t="str">
        <f t="shared" si="12"/>
        <v/>
      </c>
      <c r="K35" t="str">
        <f>IFERROR(IF(VLOOKUP(C35,'PHÍ RÚT TIỀN'!$C$5:$F$67,4,FALSE)=0,"",VLOOKUP(C35,'PHÍ RÚT TIỀN'!$C$5:$F$67,4,FALSE)),"")</f>
        <v/>
      </c>
      <c r="L35" s="23" t="str">
        <f t="shared" si="0"/>
        <v/>
      </c>
      <c r="V35" t="str">
        <f>IF(K35&lt;&gt;"", IFERROR(IF(VLOOKUP(C35,MACUAHANG!$A$5:$B$67,2,FALSE)=0,"",VLOOKUP(C35,MACUAHANG!$A$5:$B$67,2,FALSE)), ""), "")</f>
        <v/>
      </c>
      <c r="X35" t="str">
        <f t="shared" si="13"/>
        <v/>
      </c>
      <c r="AG35" s="16" t="str">
        <f t="shared" si="14"/>
        <v/>
      </c>
      <c r="AH35" s="14"/>
      <c r="AI35" s="14"/>
      <c r="AJ35" s="16" t="str">
        <f t="shared" si="15"/>
        <v/>
      </c>
      <c r="AM35" s="28" t="str">
        <f t="shared" si="16"/>
        <v/>
      </c>
      <c r="AN35" t="str">
        <f t="shared" si="17"/>
        <v/>
      </c>
      <c r="AP35" t="str">
        <f>IFERROR(IF(VLOOKUP(C35,GRAB!$C35:$D97,2,FALSE)=0,"",VLOOKUP(C35,GRAB!C:D,2,FALSE)),"")</f>
        <v/>
      </c>
      <c r="AQ35" s="74" t="str">
        <f t="shared" si="1"/>
        <v/>
      </c>
      <c r="BA35" t="str">
        <f>IF(AP35&lt;&gt;"", IFERROR(IF(VLOOKUP(C35,MACUAHANG!$A$5:$B$67,2,FALSE)=0,"",VLOOKUP(C35,MACUAHANG!$A$5:$B$67,2,FALSE)), ""), "")</f>
        <v/>
      </c>
      <c r="BC35" t="str">
        <f t="shared" si="18"/>
        <v/>
      </c>
      <c r="BL35" s="72" t="str">
        <f t="shared" si="19"/>
        <v/>
      </c>
      <c r="BM35" s="14"/>
      <c r="BN35" s="14"/>
      <c r="BO35" s="158" t="str">
        <f t="shared" si="20"/>
        <v/>
      </c>
      <c r="BP35" s="17"/>
      <c r="BQ35" s="17"/>
      <c r="BR35" s="164" t="str">
        <f t="shared" si="21"/>
        <v/>
      </c>
      <c r="BS35" s="14" t="str">
        <f t="shared" si="22"/>
        <v/>
      </c>
      <c r="BT35" s="17"/>
      <c r="BU35" s="17" t="str">
        <f>IFERROR(IF(VLOOKUP(C35,BE!C35:D97,2,FALSE)=0,"",VLOOKUP(C35,BE!C:D,2,FALSE)),"")</f>
        <v/>
      </c>
      <c r="BV35" s="154" t="str">
        <f t="shared" si="2"/>
        <v/>
      </c>
      <c r="BW35" s="4"/>
      <c r="BX35" s="4"/>
      <c r="BY35" s="4"/>
      <c r="BZ35" s="4"/>
      <c r="CA35" s="4"/>
      <c r="CB35" s="4"/>
      <c r="CC35" s="4"/>
      <c r="CD35" s="3"/>
      <c r="CE35" s="3"/>
      <c r="CF35" t="str">
        <f>IF(BU35&lt;&gt;"", IFERROR(IF(VLOOKUP(C35,MACUAHANG!$A$5:$B$67,2,FALSE)=0,"",VLOOKUP(C35,MACUAHANG!$A$5:$B$67,2,FALSE)), ""), "")</f>
        <v/>
      </c>
      <c r="CG35" s="4"/>
      <c r="CH35" t="str">
        <f t="shared" si="23"/>
        <v/>
      </c>
      <c r="CI35" s="4"/>
      <c r="CJ35" s="4"/>
      <c r="CK35" s="4"/>
      <c r="CL35" s="4"/>
      <c r="CM35" s="4"/>
      <c r="CN35" s="4"/>
      <c r="CO35" s="4"/>
      <c r="CP35" s="4"/>
      <c r="CQ35" s="158" t="str">
        <f t="shared" si="24"/>
        <v/>
      </c>
      <c r="CR35" s="17"/>
      <c r="CS35" s="22" t="str">
        <f t="shared" si="25"/>
        <v/>
      </c>
      <c r="CT35" s="158" t="str">
        <f t="shared" si="26"/>
        <v/>
      </c>
      <c r="CU35" s="17"/>
      <c r="CV35" s="17"/>
      <c r="CW35" s="164" t="str">
        <f t="shared" si="27"/>
        <v/>
      </c>
      <c r="CX35" s="165" t="str">
        <f t="shared" si="28"/>
        <v/>
      </c>
      <c r="CY35" s="17"/>
      <c r="CZ35" s="163" t="str">
        <f>IFERROR(IF(VLOOKUP(C35,'ZALO-PAY'!$C$5:$F$67,2,FALSE)=0,"",VLOOKUP(C35,'ZALO-PAY'!$C$5:$F$67,2,FALSE)),"")</f>
        <v/>
      </c>
      <c r="DA35" s="154" t="str">
        <f t="shared" si="3"/>
        <v/>
      </c>
      <c r="DB35" s="4"/>
      <c r="DC35" s="4"/>
      <c r="DD35" s="4"/>
      <c r="DE35" s="4"/>
      <c r="DF35" s="4"/>
      <c r="DG35" s="4"/>
      <c r="DH35" s="4"/>
      <c r="DI35" s="3"/>
      <c r="DJ35" s="3"/>
      <c r="DK35" t="str">
        <f>IF(CZ35&lt;&gt;"", IFERROR(IF(VLOOKUP(C35,MACUAHANG!$A$5:$B$67,2,FALSE)=0,"",VLOOKUP(C35,MACUAHANG!$A$5:$B$67,2,FALSE)), ""), "")</f>
        <v/>
      </c>
      <c r="DL35" s="4"/>
      <c r="DM35" s="4" t="str">
        <f t="shared" si="29"/>
        <v/>
      </c>
      <c r="DN35" s="4"/>
      <c r="DO35" s="4"/>
      <c r="DP35" s="4"/>
      <c r="DQ35" s="4"/>
      <c r="DR35" s="4"/>
      <c r="DS35" s="4"/>
      <c r="DT35" s="4"/>
      <c r="DU35" s="4"/>
      <c r="DV35" s="158" t="str">
        <f t="shared" si="30"/>
        <v/>
      </c>
      <c r="DW35" s="17"/>
      <c r="DX35" s="22" t="str">
        <f t="shared" si="31"/>
        <v/>
      </c>
      <c r="DY35" s="158" t="str">
        <f t="shared" si="32"/>
        <v/>
      </c>
      <c r="DZ35" s="17"/>
      <c r="EA35" s="17"/>
      <c r="EB35" s="164" t="str">
        <f t="shared" si="33"/>
        <v/>
      </c>
      <c r="EC35" s="14" t="str">
        <f t="shared" si="34"/>
        <v/>
      </c>
      <c r="ED35" s="17"/>
      <c r="EE35" s="163" t="str">
        <f>IFERROR(IF(VLOOKUP(C35,'VN-PAY'!$C$5:$D$67,2,FALSE)=0,"",VLOOKUP(C35,'VN-PAY'!$C$5:$D$67,2,FALSE)),"")</f>
        <v/>
      </c>
      <c r="EF35" s="154" t="str">
        <f t="shared" si="4"/>
        <v/>
      </c>
      <c r="EG35" s="4"/>
      <c r="EH35" s="4"/>
      <c r="EI35" s="4"/>
      <c r="EJ35" s="4"/>
      <c r="EK35" s="4"/>
      <c r="EL35" s="4"/>
      <c r="EM35" s="4"/>
      <c r="EN35" s="3"/>
      <c r="EO35" s="3"/>
      <c r="EP35" t="str">
        <f>IF(EE35&lt;&gt;"", IFERROR(IF(VLOOKUP(C35,MACUAHANG!$A$5:$B$67,2,FALSE)=0,"",VLOOKUP(C35,MACUAHANG!$A$5:$B$67,2,FALSE)), ""), "")</f>
        <v/>
      </c>
      <c r="EQ35" s="4"/>
      <c r="ER35" s="4" t="str">
        <f t="shared" si="35"/>
        <v/>
      </c>
      <c r="ES35" s="4"/>
      <c r="ET35" s="4"/>
      <c r="EU35" s="4"/>
      <c r="EV35" s="4"/>
      <c r="EW35" s="4"/>
      <c r="EX35" s="4"/>
      <c r="EY35" s="4"/>
      <c r="EZ35" s="4"/>
      <c r="FA35" s="158" t="str">
        <f t="shared" si="36"/>
        <v/>
      </c>
      <c r="FB35" s="17"/>
      <c r="FC35" s="22" t="str">
        <f t="shared" si="37"/>
        <v/>
      </c>
      <c r="FD35" s="158" t="str">
        <f t="shared" si="38"/>
        <v/>
      </c>
      <c r="FE35" s="17"/>
      <c r="FF35" s="17"/>
      <c r="FG35" s="17" t="str">
        <f t="shared" si="39"/>
        <v/>
      </c>
      <c r="FH35" s="14" t="str">
        <f t="shared" si="40"/>
        <v/>
      </c>
      <c r="FI35" s="17"/>
      <c r="FJ35" s="200" t="str">
        <f>IFERROR(IF(VLOOKUP(C35,VILL!$A$5:$E$68,4,FALSE)=0,"",VLOOKUP(C35,VILL!$A$5:$E$68,4,FALSE)),"")</f>
        <v/>
      </c>
      <c r="FK35" s="154" t="str">
        <f t="shared" si="5"/>
        <v/>
      </c>
      <c r="FL35" s="4"/>
      <c r="FM35" s="4"/>
      <c r="FN35" s="4"/>
      <c r="FO35" s="4"/>
      <c r="FP35" s="4"/>
      <c r="FQ35" s="4"/>
      <c r="FR35" s="4"/>
      <c r="FS35" s="3"/>
      <c r="FT35" s="3"/>
      <c r="FU35" t="str">
        <f>IF(FJ35&lt;&gt;"", IFERROR(IF(VLOOKUP(C35,MACUAHANG!$A$5:$B$67,2,FALSE)=0,"",VLOOKUP(C35,MACUAHANG!$A$5:$B$67,2,FALSE)), ""), "")</f>
        <v/>
      </c>
      <c r="FV35" s="4"/>
      <c r="FW35" s="4" t="str">
        <f t="shared" si="41"/>
        <v/>
      </c>
      <c r="FX35" s="4"/>
      <c r="FY35" s="4"/>
      <c r="FZ35" s="4"/>
      <c r="GA35" s="4"/>
      <c r="GB35" s="4"/>
      <c r="GC35" s="4"/>
      <c r="GD35" s="4"/>
      <c r="GE35" s="4"/>
      <c r="GF35" s="158" t="str">
        <f t="shared" si="42"/>
        <v/>
      </c>
      <c r="GG35" s="17"/>
      <c r="GH35" s="14"/>
      <c r="GI35" s="18" t="str">
        <f t="shared" si="43"/>
        <v/>
      </c>
      <c r="GJ35" s="17"/>
      <c r="GK35" s="17"/>
      <c r="GL35" s="17" t="str">
        <f t="shared" si="44"/>
        <v/>
      </c>
      <c r="GM35" s="14" t="str">
        <f t="shared" si="45"/>
        <v/>
      </c>
      <c r="GN35" s="17"/>
      <c r="GO35" s="17" t="str">
        <f>IFERROR(IF(VLOOKUP(C35,RYO!$A$5:$E$68,4,FALSE)=0,"",VLOOKUP(C35,RYO!$A$5:$E$68,4,FALSE)),"")</f>
        <v/>
      </c>
      <c r="GP35" s="154" t="str">
        <f t="shared" si="6"/>
        <v/>
      </c>
      <c r="GQ35" s="4"/>
      <c r="GR35" s="4"/>
      <c r="GS35" s="4"/>
      <c r="GT35" s="4"/>
      <c r="GU35" s="4"/>
      <c r="GV35" s="4"/>
      <c r="GW35" s="4"/>
      <c r="GX35" s="3"/>
      <c r="GY35" s="3"/>
      <c r="GZ35" t="str">
        <f>IF(GO35&lt;&gt;"", IFERROR(IF(VLOOKUP(C35,MACUAHANG!$A$5:$B$67,2,FALSE)=0,"",VLOOKUP(C35,MACUAHANG!$A$5:$B$67,2,FALSE)), ""), "")</f>
        <v/>
      </c>
      <c r="HA35" s="4"/>
      <c r="HB35" s="4" t="str">
        <f t="shared" si="46"/>
        <v/>
      </c>
      <c r="HC35" s="4"/>
      <c r="HD35" s="4"/>
      <c r="HE35" s="4"/>
      <c r="HF35" s="4"/>
      <c r="HG35" s="4"/>
      <c r="HH35" s="4"/>
      <c r="HI35" s="4"/>
      <c r="HJ35" s="4"/>
      <c r="HK35" s="18" t="str">
        <f t="shared" si="47"/>
        <v/>
      </c>
      <c r="HL35" s="17"/>
      <c r="HM35" s="14"/>
      <c r="HN35" s="158">
        <f t="shared" si="48"/>
        <v>45909</v>
      </c>
      <c r="HO35" s="17"/>
      <c r="HP35" s="17"/>
      <c r="HQ35" s="17">
        <f t="shared" si="49"/>
        <v>1121</v>
      </c>
      <c r="HR35" s="14" t="str">
        <f t="shared" si="50"/>
        <v>113103</v>
      </c>
      <c r="HS35" s="17"/>
      <c r="HT35" s="163">
        <f>IFERROR(IF(VLOOKUP(C35,'MOMO '!C:E,3,FALSE)=0,"",VLOOKUP(C35,'MOMO '!C:E,3,FALSE)),"")</f>
        <v>3487</v>
      </c>
      <c r="HU35" s="154" t="str">
        <f t="shared" si="7"/>
        <v>Chi phí chiết khấu trả cho kênh đối tác MoMo 09/09/2025 chi nhánh CÀ PHÊ MUỐI CHÚ LONG - NGUYỄN AN NINH - BÌNH DƯƠNG</v>
      </c>
      <c r="HV35" s="4"/>
      <c r="HW35" s="4"/>
      <c r="HX35" s="4"/>
      <c r="HY35" s="4"/>
      <c r="HZ35" s="4"/>
      <c r="IA35" s="4"/>
      <c r="IB35" s="4"/>
      <c r="IC35" s="3"/>
      <c r="ID35" s="3"/>
      <c r="IE35" t="str">
        <f>IF(HT35&lt;&gt;"", IFERROR(IF(VLOOKUP(C35,MACUAHANG!$A$5:$B$67,2,FALSE)=0,"",VLOOKUP(C35,MACUAHANG!$A$5:$B$67,2,FALSE)), ""), "")</f>
        <v>CH.462NAN</v>
      </c>
      <c r="IF35" s="4"/>
      <c r="IG35" s="4" t="str">
        <f t="shared" si="51"/>
        <v>VH.PHH</v>
      </c>
      <c r="IH35" s="4"/>
      <c r="II35" s="4"/>
      <c r="IJ35" s="4"/>
      <c r="IK35" s="4"/>
      <c r="IL35" s="4"/>
      <c r="IM35" s="4"/>
      <c r="IN35" s="4"/>
      <c r="IO35" s="4"/>
      <c r="IP35" s="18">
        <f t="shared" si="52"/>
        <v>45909</v>
      </c>
      <c r="IQ35" s="17"/>
      <c r="IR35" s="22" t="str">
        <f t="shared" si="53"/>
        <v>Momo</v>
      </c>
      <c r="IS35" s="18" t="str">
        <f t="shared" si="54"/>
        <v/>
      </c>
      <c r="IT35" s="17"/>
      <c r="IU35" s="17"/>
      <c r="IV35" s="17" t="str">
        <f t="shared" si="55"/>
        <v/>
      </c>
      <c r="IW35" s="14" t="str">
        <f t="shared" si="56"/>
        <v/>
      </c>
      <c r="IX35" s="17"/>
      <c r="IY35" s="17" t="str">
        <f>IFERROR(IF(VLOOKUP(C35,XANH_PIVOT!$C$5:$D$67,2,FALSE)=0,"",VLOOKUP(C35,XANH_PIVOT!$C$5:$D$67,2,FALSE)),"")</f>
        <v/>
      </c>
      <c r="IZ35" s="154" t="str">
        <f t="shared" si="8"/>
        <v/>
      </c>
      <c r="JA35" s="4"/>
      <c r="JB35" s="4"/>
      <c r="JC35" s="4"/>
      <c r="JD35" s="4"/>
      <c r="JE35" s="4"/>
      <c r="JF35" s="4"/>
      <c r="JG35" s="4"/>
      <c r="JH35" s="3"/>
      <c r="JI35" s="3"/>
      <c r="JJ35" t="str">
        <f>IF(IY35&lt;&gt;"", IFERROR(IF(VLOOKUP(C35,MACUAHANG!$A$5:$B$67,2,FALSE)=0,"",VLOOKUP(C35,MACUAHANG!$A$5:$B$67,2,FALSE)), ""), "")</f>
        <v/>
      </c>
      <c r="JK35" s="4"/>
      <c r="JL35" s="4" t="str">
        <f t="shared" si="57"/>
        <v/>
      </c>
      <c r="JM35" s="4"/>
      <c r="JN35" s="4"/>
      <c r="JO35" s="4"/>
      <c r="JP35" s="4"/>
      <c r="JQ35" s="4"/>
      <c r="JR35" s="4"/>
      <c r="JS35" s="4"/>
      <c r="JT35" s="4"/>
      <c r="JU35" s="18" t="str">
        <f t="shared" si="58"/>
        <v/>
      </c>
      <c r="JV35" s="17"/>
    </row>
    <row r="36" spans="1:282" ht="22.5" customHeight="1">
      <c r="A36" s="5">
        <f t="shared" si="9"/>
        <v>17</v>
      </c>
      <c r="B36" s="264" t="s">
        <v>441</v>
      </c>
      <c r="C36" s="7" t="s">
        <v>86</v>
      </c>
      <c r="D36" s="24">
        <v>0</v>
      </c>
      <c r="E36" s="16" t="str">
        <f t="shared" si="10"/>
        <v/>
      </c>
      <c r="H36" s="28" t="str">
        <f t="shared" si="11"/>
        <v/>
      </c>
      <c r="I36" s="222" t="str">
        <f t="shared" si="12"/>
        <v/>
      </c>
      <c r="K36" t="str">
        <f>IFERROR(IF(VLOOKUP(C36,'PHÍ RÚT TIỀN'!$C$5:$F$67,4,FALSE)=0,"",VLOOKUP(C36,'PHÍ RÚT TIỀN'!$C$5:$F$67,4,FALSE)),"")</f>
        <v/>
      </c>
      <c r="L36" s="23" t="str">
        <f t="shared" si="0"/>
        <v/>
      </c>
      <c r="V36" t="str">
        <f>IF(K36&lt;&gt;"", IFERROR(IF(VLOOKUP(C36,MACUAHANG!$A$5:$B$67,2,FALSE)=0,"",VLOOKUP(C36,MACUAHANG!$A$5:$B$67,2,FALSE)), ""), "")</f>
        <v/>
      </c>
      <c r="X36" t="str">
        <f t="shared" si="13"/>
        <v/>
      </c>
      <c r="AG36" s="16" t="str">
        <f t="shared" si="14"/>
        <v/>
      </c>
      <c r="AH36" s="14"/>
      <c r="AI36" s="14"/>
      <c r="AJ36" s="16" t="str">
        <f t="shared" si="15"/>
        <v/>
      </c>
      <c r="AM36" s="28" t="str">
        <f t="shared" si="16"/>
        <v/>
      </c>
      <c r="AN36" t="str">
        <f t="shared" si="17"/>
        <v/>
      </c>
      <c r="AP36" t="str">
        <f>IFERROR(IF(VLOOKUP(C36,GRAB!$C36:$D98,2,FALSE)=0,"",VLOOKUP(C36,GRAB!C:D,2,FALSE)),"")</f>
        <v/>
      </c>
      <c r="AQ36" s="74" t="str">
        <f t="shared" si="1"/>
        <v/>
      </c>
      <c r="BA36" t="str">
        <f>IF(AP36&lt;&gt;"", IFERROR(IF(VLOOKUP(C36,MACUAHANG!$A$5:$B$67,2,FALSE)=0,"",VLOOKUP(C36,MACUAHANG!$A$5:$B$67,2,FALSE)), ""), "")</f>
        <v/>
      </c>
      <c r="BC36" t="str">
        <f t="shared" si="18"/>
        <v/>
      </c>
      <c r="BL36" s="72" t="str">
        <f t="shared" si="19"/>
        <v/>
      </c>
      <c r="BM36" s="14"/>
      <c r="BN36" s="14"/>
      <c r="BO36" s="158" t="str">
        <f t="shared" si="20"/>
        <v/>
      </c>
      <c r="BP36" s="17"/>
      <c r="BQ36" s="17"/>
      <c r="BR36" s="164" t="str">
        <f t="shared" si="21"/>
        <v/>
      </c>
      <c r="BS36" s="14" t="str">
        <f t="shared" si="22"/>
        <v/>
      </c>
      <c r="BT36" s="17"/>
      <c r="BU36" s="17" t="str">
        <f>IFERROR(IF(VLOOKUP(C36,BE!C36:D98,2,FALSE)=0,"",VLOOKUP(C36,BE!C:D,2,FALSE)),"")</f>
        <v/>
      </c>
      <c r="BV36" s="154" t="str">
        <f t="shared" si="2"/>
        <v/>
      </c>
      <c r="BW36" s="4"/>
      <c r="BX36" s="4"/>
      <c r="BY36" s="4"/>
      <c r="BZ36" s="4"/>
      <c r="CA36" s="4"/>
      <c r="CB36" s="4"/>
      <c r="CC36" s="4"/>
      <c r="CD36" s="3"/>
      <c r="CE36" s="3"/>
      <c r="CF36" t="str">
        <f>IF(BU36&lt;&gt;"", IFERROR(IF(VLOOKUP(C36,MACUAHANG!$A$5:$B$67,2,FALSE)=0,"",VLOOKUP(C36,MACUAHANG!$A$5:$B$67,2,FALSE)), ""), "")</f>
        <v/>
      </c>
      <c r="CG36" s="4"/>
      <c r="CH36" t="str">
        <f t="shared" si="23"/>
        <v/>
      </c>
      <c r="CI36" s="4"/>
      <c r="CJ36" s="4"/>
      <c r="CK36" s="4"/>
      <c r="CL36" s="4"/>
      <c r="CM36" s="4"/>
      <c r="CN36" s="4"/>
      <c r="CO36" s="4"/>
      <c r="CP36" s="4"/>
      <c r="CQ36" s="158" t="str">
        <f t="shared" si="24"/>
        <v/>
      </c>
      <c r="CR36" s="17"/>
      <c r="CS36" s="22" t="str">
        <f t="shared" si="25"/>
        <v/>
      </c>
      <c r="CT36" s="158" t="str">
        <f t="shared" si="26"/>
        <v/>
      </c>
      <c r="CU36" s="17"/>
      <c r="CV36" s="17"/>
      <c r="CW36" s="164" t="str">
        <f t="shared" si="27"/>
        <v/>
      </c>
      <c r="CX36" s="165" t="str">
        <f t="shared" si="28"/>
        <v/>
      </c>
      <c r="CY36" s="17"/>
      <c r="CZ36" s="163" t="str">
        <f>IFERROR(IF(VLOOKUP(C36,'ZALO-PAY'!$C$5:$F$67,2,FALSE)=0,"",VLOOKUP(C36,'ZALO-PAY'!$C$5:$F$67,2,FALSE)),"")</f>
        <v/>
      </c>
      <c r="DA36" s="154" t="str">
        <f t="shared" si="3"/>
        <v/>
      </c>
      <c r="DB36" s="4"/>
      <c r="DC36" s="4"/>
      <c r="DD36" s="4"/>
      <c r="DE36" s="4"/>
      <c r="DF36" s="4"/>
      <c r="DG36" s="4"/>
      <c r="DH36" s="4"/>
      <c r="DI36" s="3"/>
      <c r="DJ36" s="3"/>
      <c r="DK36" t="str">
        <f>IF(CZ36&lt;&gt;"", IFERROR(IF(VLOOKUP(C36,MACUAHANG!$A$5:$B$67,2,FALSE)=0,"",VLOOKUP(C36,MACUAHANG!$A$5:$B$67,2,FALSE)), ""), "")</f>
        <v/>
      </c>
      <c r="DL36" s="4"/>
      <c r="DM36" s="4" t="str">
        <f t="shared" si="29"/>
        <v/>
      </c>
      <c r="DN36" s="4"/>
      <c r="DO36" s="4"/>
      <c r="DP36" s="4"/>
      <c r="DQ36" s="4"/>
      <c r="DR36" s="4"/>
      <c r="DS36" s="4"/>
      <c r="DT36" s="4"/>
      <c r="DU36" s="4"/>
      <c r="DV36" s="158" t="str">
        <f t="shared" si="30"/>
        <v/>
      </c>
      <c r="DW36" s="17"/>
      <c r="DX36" s="22" t="str">
        <f t="shared" si="31"/>
        <v/>
      </c>
      <c r="DY36" s="158" t="str">
        <f t="shared" si="32"/>
        <v/>
      </c>
      <c r="DZ36" s="17"/>
      <c r="EA36" s="17"/>
      <c r="EB36" s="164" t="str">
        <f t="shared" si="33"/>
        <v/>
      </c>
      <c r="EC36" s="14" t="str">
        <f t="shared" si="34"/>
        <v/>
      </c>
      <c r="ED36" s="17"/>
      <c r="EE36" s="163" t="str">
        <f>IFERROR(IF(VLOOKUP(C36,'VN-PAY'!$C$5:$D$67,2,FALSE)=0,"",VLOOKUP(C36,'VN-PAY'!$C$5:$D$67,2,FALSE)),"")</f>
        <v/>
      </c>
      <c r="EF36" s="154" t="str">
        <f t="shared" si="4"/>
        <v/>
      </c>
      <c r="EG36" s="4"/>
      <c r="EH36" s="4"/>
      <c r="EI36" s="4"/>
      <c r="EJ36" s="4"/>
      <c r="EK36" s="4"/>
      <c r="EL36" s="4"/>
      <c r="EM36" s="4"/>
      <c r="EN36" s="3"/>
      <c r="EO36" s="3"/>
      <c r="EP36" t="str">
        <f>IF(EE36&lt;&gt;"", IFERROR(IF(VLOOKUP(C36,MACUAHANG!$A$5:$B$67,2,FALSE)=0,"",VLOOKUP(C36,MACUAHANG!$A$5:$B$67,2,FALSE)), ""), "")</f>
        <v/>
      </c>
      <c r="EQ36" s="4"/>
      <c r="ER36" s="4" t="str">
        <f t="shared" si="35"/>
        <v/>
      </c>
      <c r="ES36" s="4"/>
      <c r="ET36" s="4"/>
      <c r="EU36" s="4"/>
      <c r="EV36" s="4"/>
      <c r="EW36" s="4"/>
      <c r="EX36" s="4"/>
      <c r="EY36" s="4"/>
      <c r="EZ36" s="4"/>
      <c r="FA36" s="158" t="str">
        <f t="shared" si="36"/>
        <v/>
      </c>
      <c r="FB36" s="17"/>
      <c r="FC36" s="22" t="str">
        <f t="shared" si="37"/>
        <v/>
      </c>
      <c r="FD36" s="158" t="str">
        <f t="shared" si="38"/>
        <v/>
      </c>
      <c r="FE36" s="17"/>
      <c r="FF36" s="17"/>
      <c r="FG36" s="17" t="str">
        <f t="shared" si="39"/>
        <v/>
      </c>
      <c r="FH36" s="14" t="str">
        <f t="shared" si="40"/>
        <v/>
      </c>
      <c r="FI36" s="17"/>
      <c r="FJ36" s="200" t="str">
        <f>IFERROR(IF(VLOOKUP(C36,VILL!$A$5:$E$68,4,FALSE)=0,"",VLOOKUP(C36,VILL!$A$5:$E$68,4,FALSE)),"")</f>
        <v/>
      </c>
      <c r="FK36" s="154" t="str">
        <f t="shared" si="5"/>
        <v/>
      </c>
      <c r="FL36" s="4"/>
      <c r="FM36" s="4"/>
      <c r="FN36" s="4"/>
      <c r="FO36" s="4"/>
      <c r="FP36" s="4"/>
      <c r="FQ36" s="4"/>
      <c r="FR36" s="4"/>
      <c r="FS36" s="3"/>
      <c r="FT36" s="3"/>
      <c r="FU36" t="str">
        <f>IF(FJ36&lt;&gt;"", IFERROR(IF(VLOOKUP(C36,MACUAHANG!$A$5:$B$67,2,FALSE)=0,"",VLOOKUP(C36,MACUAHANG!$A$5:$B$67,2,FALSE)), ""), "")</f>
        <v/>
      </c>
      <c r="FV36" s="4"/>
      <c r="FW36" s="4" t="str">
        <f t="shared" si="41"/>
        <v/>
      </c>
      <c r="FX36" s="4"/>
      <c r="FY36" s="4"/>
      <c r="FZ36" s="4"/>
      <c r="GA36" s="4"/>
      <c r="GB36" s="4"/>
      <c r="GC36" s="4"/>
      <c r="GD36" s="4"/>
      <c r="GE36" s="4"/>
      <c r="GF36" s="158" t="str">
        <f t="shared" si="42"/>
        <v/>
      </c>
      <c r="GG36" s="17"/>
      <c r="GH36" s="14"/>
      <c r="GI36" s="18" t="str">
        <f t="shared" si="43"/>
        <v/>
      </c>
      <c r="GJ36" s="17"/>
      <c r="GK36" s="17"/>
      <c r="GL36" s="17" t="str">
        <f t="shared" si="44"/>
        <v/>
      </c>
      <c r="GM36" s="14" t="str">
        <f t="shared" si="45"/>
        <v/>
      </c>
      <c r="GN36" s="17"/>
      <c r="GO36" s="17" t="str">
        <f>IFERROR(IF(VLOOKUP(C36,RYO!$A$5:$E$68,4,FALSE)=0,"",VLOOKUP(C36,RYO!$A$5:$E$68,4,FALSE)),"")</f>
        <v/>
      </c>
      <c r="GP36" s="154" t="str">
        <f t="shared" si="6"/>
        <v/>
      </c>
      <c r="GQ36" s="4"/>
      <c r="GR36" s="4"/>
      <c r="GS36" s="4"/>
      <c r="GT36" s="4"/>
      <c r="GU36" s="4"/>
      <c r="GV36" s="4"/>
      <c r="GW36" s="4"/>
      <c r="GX36" s="3"/>
      <c r="GY36" s="3"/>
      <c r="GZ36" t="str">
        <f>IF(GO36&lt;&gt;"", IFERROR(IF(VLOOKUP(C36,MACUAHANG!$A$5:$B$67,2,FALSE)=0,"",VLOOKUP(C36,MACUAHANG!$A$5:$B$67,2,FALSE)), ""), "")</f>
        <v/>
      </c>
      <c r="HA36" s="4"/>
      <c r="HB36" s="4" t="str">
        <f t="shared" si="46"/>
        <v/>
      </c>
      <c r="HC36" s="4"/>
      <c r="HD36" s="4"/>
      <c r="HE36" s="4"/>
      <c r="HF36" s="4"/>
      <c r="HG36" s="4"/>
      <c r="HH36" s="4"/>
      <c r="HI36" s="4"/>
      <c r="HJ36" s="4"/>
      <c r="HK36" s="18" t="str">
        <f t="shared" si="47"/>
        <v/>
      </c>
      <c r="HL36" s="17"/>
      <c r="HM36" s="14"/>
      <c r="HN36" s="158">
        <f t="shared" si="48"/>
        <v>45909</v>
      </c>
      <c r="HO36" s="17"/>
      <c r="HP36" s="17"/>
      <c r="HQ36" s="17">
        <f t="shared" si="49"/>
        <v>1121</v>
      </c>
      <c r="HR36" s="14" t="str">
        <f t="shared" si="50"/>
        <v>113103</v>
      </c>
      <c r="HS36" s="17"/>
      <c r="HT36" s="163">
        <f>IFERROR(IF(VLOOKUP(C36,'MOMO '!C:E,3,FALSE)=0,"",VLOOKUP(C36,'MOMO '!C:E,3,FALSE)),"")</f>
        <v>12413.5</v>
      </c>
      <c r="HU36" s="154" t="str">
        <f t="shared" si="7"/>
        <v>Chi phí chiết khấu trả cho kênh đối tác MoMo 09/09/2025 chi nhánh CÀ PHÊ MUỐI CHÚ LONG - TRẦN HƯNG ĐẠO - BÌNH DƯƠNG</v>
      </c>
      <c r="HV36" s="4"/>
      <c r="HW36" s="4"/>
      <c r="HX36" s="4"/>
      <c r="HY36" s="4"/>
      <c r="HZ36" s="4"/>
      <c r="IA36" s="4"/>
      <c r="IB36" s="4"/>
      <c r="IC36" s="3"/>
      <c r="ID36" s="3"/>
      <c r="IE36" t="str">
        <f>IF(HT36&lt;&gt;"", IFERROR(IF(VLOOKUP(C36,MACUAHANG!$A$5:$B$67,2,FALSE)=0,"",VLOOKUP(C36,MACUAHANG!$A$5:$B$67,2,FALSE)), ""), "")</f>
        <v>CH.446THD</v>
      </c>
      <c r="IF36" s="4"/>
      <c r="IG36" s="4" t="str">
        <f t="shared" si="51"/>
        <v>VH.PHH</v>
      </c>
      <c r="IH36" s="4"/>
      <c r="II36" s="4"/>
      <c r="IJ36" s="4"/>
      <c r="IK36" s="4"/>
      <c r="IL36" s="4"/>
      <c r="IM36" s="4"/>
      <c r="IN36" s="4"/>
      <c r="IO36" s="4"/>
      <c r="IP36" s="18">
        <f t="shared" si="52"/>
        <v>45909</v>
      </c>
      <c r="IQ36" s="17"/>
      <c r="IR36" s="22" t="str">
        <f t="shared" si="53"/>
        <v>Momo</v>
      </c>
      <c r="IS36" s="18" t="str">
        <f t="shared" si="54"/>
        <v/>
      </c>
      <c r="IT36" s="17"/>
      <c r="IU36" s="17"/>
      <c r="IV36" s="17" t="str">
        <f t="shared" si="55"/>
        <v/>
      </c>
      <c r="IW36" s="14" t="str">
        <f t="shared" si="56"/>
        <v/>
      </c>
      <c r="IX36" s="17"/>
      <c r="IY36" s="17" t="str">
        <f>IFERROR(IF(VLOOKUP(C36,XANH_PIVOT!$C$5:$D$67,2,FALSE)=0,"",VLOOKUP(C36,XANH_PIVOT!$C$5:$D$67,2,FALSE)),"")</f>
        <v/>
      </c>
      <c r="IZ36" s="154" t="str">
        <f t="shared" si="8"/>
        <v/>
      </c>
      <c r="JA36" s="4"/>
      <c r="JB36" s="4"/>
      <c r="JC36" s="4"/>
      <c r="JD36" s="4"/>
      <c r="JE36" s="4"/>
      <c r="JF36" s="4"/>
      <c r="JG36" s="4"/>
      <c r="JH36" s="3"/>
      <c r="JI36" s="3"/>
      <c r="JJ36" t="str">
        <f>IF(IY36&lt;&gt;"", IFERROR(IF(VLOOKUP(C36,MACUAHANG!$A$5:$B$67,2,FALSE)=0,"",VLOOKUP(C36,MACUAHANG!$A$5:$B$67,2,FALSE)), ""), "")</f>
        <v/>
      </c>
      <c r="JK36" s="4"/>
      <c r="JL36" s="4" t="str">
        <f t="shared" si="57"/>
        <v/>
      </c>
      <c r="JM36" s="4"/>
      <c r="JN36" s="4"/>
      <c r="JO36" s="4"/>
      <c r="JP36" s="4"/>
      <c r="JQ36" s="4"/>
      <c r="JR36" s="4"/>
      <c r="JS36" s="4"/>
      <c r="JT36" s="4"/>
      <c r="JU36" s="18" t="str">
        <f t="shared" si="58"/>
        <v/>
      </c>
      <c r="JV36" s="17"/>
    </row>
    <row r="37" spans="1:282" ht="22.5" customHeight="1">
      <c r="A37" s="5">
        <v>17</v>
      </c>
      <c r="B37" s="264" t="s">
        <v>442</v>
      </c>
      <c r="C37" s="7" t="s">
        <v>87</v>
      </c>
      <c r="D37" s="25">
        <v>0</v>
      </c>
      <c r="E37" s="16" t="str">
        <f t="shared" si="10"/>
        <v/>
      </c>
      <c r="H37" s="28" t="str">
        <f t="shared" si="11"/>
        <v/>
      </c>
      <c r="I37" s="222" t="str">
        <f t="shared" si="12"/>
        <v/>
      </c>
      <c r="K37" t="str">
        <f>IFERROR(IF(VLOOKUP(C37,'PHÍ RÚT TIỀN'!$C$5:$F$67,4,FALSE)=0,"",VLOOKUP(C37,'PHÍ RÚT TIỀN'!$C$5:$F$67,4,FALSE)),"")</f>
        <v/>
      </c>
      <c r="L37" s="23" t="str">
        <f t="shared" ref="L37:L68" si="59">IF(K37&lt;&gt;"","Chi phí chiết khấu trả cho kênh đối tác shopee  " &amp; TEXT(AG37,"dd/mm/yyyy") &amp; " chi nhánh " &amp; C37,"")</f>
        <v/>
      </c>
      <c r="V37" t="str">
        <f>IF(K37&lt;&gt;"", IFERROR(IF(VLOOKUP(C37,MACUAHANG!$A$5:$B$67,2,FALSE)=0,"",VLOOKUP(C37,MACUAHANG!$A$5:$B$67,2,FALSE)), ""), "")</f>
        <v/>
      </c>
      <c r="X37" t="str">
        <f t="shared" si="13"/>
        <v/>
      </c>
      <c r="AG37" s="16" t="str">
        <f t="shared" si="14"/>
        <v/>
      </c>
      <c r="AH37" s="14"/>
      <c r="AI37" s="14"/>
      <c r="AJ37" s="16" t="str">
        <f t="shared" si="15"/>
        <v/>
      </c>
      <c r="AM37" s="28" t="str">
        <f t="shared" si="16"/>
        <v/>
      </c>
      <c r="AN37" t="str">
        <f t="shared" si="17"/>
        <v/>
      </c>
      <c r="AP37" t="str">
        <f>IFERROR(IF(VLOOKUP(C37,GRAB!$C37:$D99,2,FALSE)=0,"",VLOOKUP(C37,GRAB!C:D,2,FALSE)),"")</f>
        <v/>
      </c>
      <c r="AQ37" s="74" t="str">
        <f t="shared" ref="AQ37:AQ68" si="60">IF(AP37&lt;&gt;"","Chi phí chiết khấu  trả cho kênh đối tác Grab " &amp; TEXT(BL37,"dd/mm/yyyy") &amp; " chi nhánh " &amp; C37,"")</f>
        <v/>
      </c>
      <c r="BA37" t="str">
        <f>IF(AP37&lt;&gt;"", IFERROR(IF(VLOOKUP(C37,MACUAHANG!$A$5:$B$67,2,FALSE)=0,"",VLOOKUP(C37,MACUAHANG!$A$5:$B$67,2,FALSE)), ""), "")</f>
        <v/>
      </c>
      <c r="BC37" t="str">
        <f t="shared" si="18"/>
        <v/>
      </c>
      <c r="BL37" s="72" t="str">
        <f t="shared" si="19"/>
        <v/>
      </c>
      <c r="BM37" s="14"/>
      <c r="BN37" s="14"/>
      <c r="BO37" s="158" t="str">
        <f t="shared" si="20"/>
        <v/>
      </c>
      <c r="BP37" s="17"/>
      <c r="BQ37" s="17"/>
      <c r="BR37" s="164" t="str">
        <f t="shared" si="21"/>
        <v/>
      </c>
      <c r="BS37" s="14" t="str">
        <f t="shared" si="22"/>
        <v/>
      </c>
      <c r="BT37" s="17"/>
      <c r="BU37" s="17" t="str">
        <f>IFERROR(IF(VLOOKUP(C37,BE!C37:D99,2,FALSE)=0,"",VLOOKUP(C37,BE!C:D,2,FALSE)),"")</f>
        <v/>
      </c>
      <c r="BV37" s="154" t="str">
        <f t="shared" ref="BV37:BV68" si="61">IF(BU37&lt;&gt;"","Chi phí chiết khấu trả cho kênh đối tác Befood " &amp; TEXT(CQ37,"dd/mm/yyyy") &amp; " chi nhánh " &amp; C37,"")</f>
        <v/>
      </c>
      <c r="BW37" s="4"/>
      <c r="BX37" s="4"/>
      <c r="BY37" s="4"/>
      <c r="BZ37" s="4"/>
      <c r="CA37" s="4"/>
      <c r="CB37" s="4"/>
      <c r="CC37" s="4"/>
      <c r="CD37" s="3"/>
      <c r="CE37" s="3"/>
      <c r="CF37" t="str">
        <f>IF(BU37&lt;&gt;"", IFERROR(IF(VLOOKUP(C37,MACUAHANG!$A$5:$B$67,2,FALSE)=0,"",VLOOKUP(C37,MACUAHANG!$A$5:$B$67,2,FALSE)), ""), "")</f>
        <v/>
      </c>
      <c r="CG37" s="4"/>
      <c r="CH37" t="str">
        <f t="shared" si="23"/>
        <v/>
      </c>
      <c r="CI37" s="4"/>
      <c r="CJ37" s="4"/>
      <c r="CK37" s="4"/>
      <c r="CL37" s="4"/>
      <c r="CM37" s="4"/>
      <c r="CN37" s="4"/>
      <c r="CO37" s="4"/>
      <c r="CP37" s="4"/>
      <c r="CQ37" s="158" t="str">
        <f t="shared" si="24"/>
        <v/>
      </c>
      <c r="CR37" s="17"/>
      <c r="CS37" s="22" t="str">
        <f t="shared" si="25"/>
        <v/>
      </c>
      <c r="CT37" s="158">
        <f t="shared" si="26"/>
        <v>45909</v>
      </c>
      <c r="CU37" s="17"/>
      <c r="CV37" s="17"/>
      <c r="CW37" s="164">
        <f t="shared" si="27"/>
        <v>1121</v>
      </c>
      <c r="CX37" s="165" t="str">
        <f t="shared" si="28"/>
        <v>113106</v>
      </c>
      <c r="CY37" s="17"/>
      <c r="CZ37" s="163">
        <f>IFERROR(IF(VLOOKUP(C37,'ZALO-PAY'!$C$5:$F$67,2,FALSE)=0,"",VLOOKUP(C37,'ZALO-PAY'!$C$5:$F$67,2,FALSE)),"")</f>
        <v>3843</v>
      </c>
      <c r="DA37" s="154" t="str">
        <f t="shared" ref="DA37:DA68" si="62">IF(CZ37&lt;&gt;"","Chi phí chiết khấu trả cho kênh đối tác ZaloPay " &amp; TEXT(DV37,"dd/mm/yyyy") &amp; " chi nhánh " &amp; C37,"")</f>
        <v>Chi phí chiết khấu trả cho kênh đối tác ZaloPay 09/09/2025 chi nhánh Cà Phê Muối Chú Long - Thuận An</v>
      </c>
      <c r="DB37" s="4"/>
      <c r="DC37" s="4"/>
      <c r="DD37" s="4"/>
      <c r="DE37" s="4"/>
      <c r="DF37" s="4"/>
      <c r="DG37" s="4"/>
      <c r="DH37" s="4"/>
      <c r="DI37" s="3"/>
      <c r="DJ37" s="3"/>
      <c r="DK37" t="str">
        <f>IF(CZ37&lt;&gt;"", IFERROR(IF(VLOOKUP(C37,MACUAHANG!$A$5:$B$67,2,FALSE)=0,"",VLOOKUP(C37,MACUAHANG!$A$5:$B$67,2,FALSE)), ""), "")</f>
        <v>CH.1.97CHL2</v>
      </c>
      <c r="DL37" s="4"/>
      <c r="DM37" s="4" t="str">
        <f t="shared" si="29"/>
        <v>VH.PHH</v>
      </c>
      <c r="DN37" s="4"/>
      <c r="DO37" s="4"/>
      <c r="DP37" s="4"/>
      <c r="DQ37" s="4"/>
      <c r="DR37" s="4"/>
      <c r="DS37" s="4"/>
      <c r="DT37" s="4"/>
      <c r="DU37" s="4"/>
      <c r="DV37" s="158">
        <f t="shared" si="30"/>
        <v>45909</v>
      </c>
      <c r="DW37" s="17"/>
      <c r="DX37" s="22" t="str">
        <f t="shared" si="31"/>
        <v>ZaloPay</v>
      </c>
      <c r="DY37" s="158" t="str">
        <f t="shared" si="32"/>
        <v/>
      </c>
      <c r="DZ37" s="17"/>
      <c r="EA37" s="17"/>
      <c r="EB37" s="164" t="str">
        <f t="shared" si="33"/>
        <v/>
      </c>
      <c r="EC37" s="14" t="str">
        <f t="shared" si="34"/>
        <v/>
      </c>
      <c r="ED37" s="17"/>
      <c r="EE37" s="163" t="str">
        <f>IFERROR(IF(VLOOKUP(C37,'VN-PAY'!$C$5:$D$67,2,FALSE)=0,"",VLOOKUP(C37,'VN-PAY'!$C$5:$D$67,2,FALSE)),"")</f>
        <v/>
      </c>
      <c r="EF37" s="154" t="str">
        <f t="shared" ref="EF37:EF67" si="63">IF(EE37&lt;&gt;"","Chi phí chiết khấu trả cho kênh đối tác VnPay " &amp; TEXT(FA37,"dd/mm/yyyy") &amp; " chi nhánh " &amp; C37,"")</f>
        <v/>
      </c>
      <c r="EG37" s="4"/>
      <c r="EH37" s="4"/>
      <c r="EI37" s="4"/>
      <c r="EJ37" s="4"/>
      <c r="EK37" s="4"/>
      <c r="EL37" s="4"/>
      <c r="EM37" s="4"/>
      <c r="EN37" s="3"/>
      <c r="EO37" s="3"/>
      <c r="EP37" t="str">
        <f>IF(EE37&lt;&gt;"", IFERROR(IF(VLOOKUP(C37,MACUAHANG!$A$5:$B$67,2,FALSE)=0,"",VLOOKUP(C37,MACUAHANG!$A$5:$B$67,2,FALSE)), ""), "")</f>
        <v/>
      </c>
      <c r="EQ37" s="4"/>
      <c r="ER37" s="4" t="str">
        <f t="shared" si="35"/>
        <v/>
      </c>
      <c r="ES37" s="4"/>
      <c r="ET37" s="4"/>
      <c r="EU37" s="4"/>
      <c r="EV37" s="4"/>
      <c r="EW37" s="4"/>
      <c r="EX37" s="4"/>
      <c r="EY37" s="4"/>
      <c r="EZ37" s="4"/>
      <c r="FA37" s="158" t="str">
        <f t="shared" si="36"/>
        <v/>
      </c>
      <c r="FB37" s="17"/>
      <c r="FC37" s="22" t="str">
        <f t="shared" si="37"/>
        <v/>
      </c>
      <c r="FD37" s="158" t="str">
        <f t="shared" si="38"/>
        <v/>
      </c>
      <c r="FE37" s="17"/>
      <c r="FF37" s="17"/>
      <c r="FG37" s="17" t="str">
        <f t="shared" si="39"/>
        <v/>
      </c>
      <c r="FH37" s="14" t="str">
        <f t="shared" si="40"/>
        <v/>
      </c>
      <c r="FI37" s="17"/>
      <c r="FJ37" s="200" t="str">
        <f>IFERROR(IF(VLOOKUP(C37,VILL!$A$5:$E$68,4,FALSE)=0,"",VLOOKUP(C37,VILL!$A$5:$E$68,4,FALSE)),"")</f>
        <v/>
      </c>
      <c r="FK37" s="154" t="str">
        <f t="shared" ref="FK37:FK67" si="64">IF(FJ37&lt;&gt;"","Chi phí chiết khấu trả cho kênh đối tác Vill " &amp; TEXT(GF37,"dd/mm/yyyy") &amp; " chi nhánh " &amp; C37,"")</f>
        <v/>
      </c>
      <c r="FL37" s="4"/>
      <c r="FM37" s="4"/>
      <c r="FN37" s="4"/>
      <c r="FO37" s="4"/>
      <c r="FP37" s="4"/>
      <c r="FQ37" s="4"/>
      <c r="FR37" s="4"/>
      <c r="FS37" s="3"/>
      <c r="FT37" s="3"/>
      <c r="FU37" t="str">
        <f>IF(FJ37&lt;&gt;"", IFERROR(IF(VLOOKUP(C37,MACUAHANG!$A$5:$B$67,2,FALSE)=0,"",VLOOKUP(C37,MACUAHANG!$A$5:$B$67,2,FALSE)), ""), "")</f>
        <v/>
      </c>
      <c r="FV37" s="4"/>
      <c r="FW37" s="4" t="str">
        <f t="shared" si="41"/>
        <v/>
      </c>
      <c r="FX37" s="4"/>
      <c r="FY37" s="4"/>
      <c r="FZ37" s="4"/>
      <c r="GA37" s="4"/>
      <c r="GB37" s="4"/>
      <c r="GC37" s="4"/>
      <c r="GD37" s="4"/>
      <c r="GE37" s="4"/>
      <c r="GF37" s="158" t="str">
        <f t="shared" si="42"/>
        <v/>
      </c>
      <c r="GG37" s="17"/>
      <c r="GH37" s="14"/>
      <c r="GI37" s="18" t="str">
        <f t="shared" si="43"/>
        <v/>
      </c>
      <c r="GJ37" s="17"/>
      <c r="GK37" s="17"/>
      <c r="GL37" s="17" t="str">
        <f t="shared" si="44"/>
        <v/>
      </c>
      <c r="GM37" s="14" t="str">
        <f t="shared" si="45"/>
        <v/>
      </c>
      <c r="GN37" s="17"/>
      <c r="GO37" s="17" t="str">
        <f>IFERROR(IF(VLOOKUP(C37,RYO!$A$5:$E$68,4,FALSE)=0,"",VLOOKUP(C37,RYO!$A$5:$E$68,4,FALSE)),"")</f>
        <v/>
      </c>
      <c r="GP37" s="154" t="str">
        <f t="shared" ref="GP37:GP67" si="65">IF(GO37&lt;&gt;"","Chi phí chiết khấu trả cho kênh đối tác RYO " &amp; TEXT(HK37,"dd/mm/yyyy") &amp; " chi nhánh " &amp; C37,"")</f>
        <v/>
      </c>
      <c r="GQ37" s="4"/>
      <c r="GR37" s="4"/>
      <c r="GS37" s="4"/>
      <c r="GT37" s="4"/>
      <c r="GU37" s="4"/>
      <c r="GV37" s="4"/>
      <c r="GW37" s="4"/>
      <c r="GX37" s="3"/>
      <c r="GY37" s="3"/>
      <c r="GZ37" t="str">
        <f>IF(GO37&lt;&gt;"", IFERROR(IF(VLOOKUP(C37,MACUAHANG!$A$5:$B$67,2,FALSE)=0,"",VLOOKUP(C37,MACUAHANG!$A$5:$B$67,2,FALSE)), ""), "")</f>
        <v/>
      </c>
      <c r="HA37" s="4"/>
      <c r="HB37" s="4" t="str">
        <f t="shared" si="46"/>
        <v/>
      </c>
      <c r="HC37" s="4"/>
      <c r="HD37" s="4"/>
      <c r="HE37" s="4"/>
      <c r="HF37" s="4"/>
      <c r="HG37" s="4"/>
      <c r="HH37" s="4"/>
      <c r="HI37" s="4"/>
      <c r="HJ37" s="4"/>
      <c r="HK37" s="18" t="str">
        <f t="shared" si="47"/>
        <v/>
      </c>
      <c r="HL37" s="17"/>
      <c r="HM37" s="14"/>
      <c r="HN37" s="158" t="str">
        <f t="shared" si="48"/>
        <v/>
      </c>
      <c r="HO37" s="17"/>
      <c r="HP37" s="17"/>
      <c r="HQ37" s="17" t="str">
        <f t="shared" si="49"/>
        <v/>
      </c>
      <c r="HR37" s="14" t="str">
        <f t="shared" si="50"/>
        <v/>
      </c>
      <c r="HS37" s="17"/>
      <c r="HT37" s="163" t="str">
        <f>IFERROR(IF(VLOOKUP(C37,'MOMO '!C:E,3,FALSE)=0,"",VLOOKUP(C37,'MOMO '!C:E,3,FALSE)),"")</f>
        <v/>
      </c>
      <c r="HU37" s="154" t="str">
        <f t="shared" ref="HU37:HU67" si="66">IF(HT37&lt;&gt;"","Chi phí chiết khấu trả cho kênh đối tác MoMo " &amp; TEXT(IP37,"dd/mm/yyyy") &amp; " chi nhánh " &amp; C37,"")</f>
        <v/>
      </c>
      <c r="HV37" s="4"/>
      <c r="HW37" s="4"/>
      <c r="HX37" s="4"/>
      <c r="HY37" s="4"/>
      <c r="HZ37" s="4"/>
      <c r="IA37" s="4"/>
      <c r="IB37" s="4"/>
      <c r="IC37" s="3"/>
      <c r="ID37" s="3"/>
      <c r="IE37" t="str">
        <f>IF(HT37&lt;&gt;"", IFERROR(IF(VLOOKUP(C37,MACUAHANG!$A$5:$B$67,2,FALSE)=0,"",VLOOKUP(C37,MACUAHANG!$A$5:$B$67,2,FALSE)), ""), "")</f>
        <v/>
      </c>
      <c r="IF37" s="4"/>
      <c r="IG37" s="4" t="str">
        <f t="shared" si="51"/>
        <v/>
      </c>
      <c r="IH37" s="4"/>
      <c r="II37" s="4"/>
      <c r="IJ37" s="4"/>
      <c r="IK37" s="4"/>
      <c r="IL37" s="4"/>
      <c r="IM37" s="4"/>
      <c r="IN37" s="4"/>
      <c r="IO37" s="4"/>
      <c r="IP37" s="18" t="str">
        <f t="shared" si="52"/>
        <v/>
      </c>
      <c r="IQ37" s="17"/>
      <c r="IR37" s="22" t="str">
        <f t="shared" si="53"/>
        <v/>
      </c>
      <c r="IS37" s="18" t="str">
        <f t="shared" si="54"/>
        <v/>
      </c>
      <c r="IT37" s="17"/>
      <c r="IU37" s="17"/>
      <c r="IV37" s="17" t="str">
        <f t="shared" si="55"/>
        <v/>
      </c>
      <c r="IW37" s="14" t="str">
        <f t="shared" si="56"/>
        <v/>
      </c>
      <c r="IX37" s="17"/>
      <c r="IY37" s="17" t="str">
        <f>IFERROR(IF(VLOOKUP(C37,XANH_PIVOT!$C$5:$D$67,2,FALSE)=0,"",VLOOKUP(C37,XANH_PIVOT!$C$5:$D$67,2,FALSE)),"")</f>
        <v/>
      </c>
      <c r="IZ37" s="154" t="str">
        <f t="shared" ref="IZ37:IZ66" si="67">IF(IY37&lt;&gt;"","Chi phí chiết khấu trả cho kênh đối tác Xanh SM " &amp; TEXT(IP37,"dd/mm/yyyy") &amp; " chi nhánh " &amp; C37,"")</f>
        <v/>
      </c>
      <c r="JA37" s="4"/>
      <c r="JB37" s="4"/>
      <c r="JC37" s="4"/>
      <c r="JD37" s="4"/>
      <c r="JE37" s="4"/>
      <c r="JF37" s="4"/>
      <c r="JG37" s="4"/>
      <c r="JH37" s="3"/>
      <c r="JI37" s="3"/>
      <c r="JJ37" t="str">
        <f>IF(IY37&lt;&gt;"", IFERROR(IF(VLOOKUP(C37,MACUAHANG!$A$5:$B$67,2,FALSE)=0,"",VLOOKUP(C37,MACUAHANG!$A$5:$B$67,2,FALSE)), ""), "")</f>
        <v/>
      </c>
      <c r="JK37" s="4"/>
      <c r="JL37" s="4" t="str">
        <f t="shared" si="57"/>
        <v/>
      </c>
      <c r="JM37" s="4"/>
      <c r="JN37" s="4"/>
      <c r="JO37" s="4"/>
      <c r="JP37" s="4"/>
      <c r="JQ37" s="4"/>
      <c r="JR37" s="4"/>
      <c r="JS37" s="4"/>
      <c r="JT37" s="4"/>
      <c r="JU37" s="18" t="str">
        <f t="shared" si="58"/>
        <v/>
      </c>
      <c r="JV37" s="17"/>
    </row>
    <row r="38" spans="1:282" ht="22.5" customHeight="1">
      <c r="A38" s="5">
        <f t="shared" si="9"/>
        <v>18</v>
      </c>
      <c r="B38" s="264" t="s">
        <v>443</v>
      </c>
      <c r="C38" s="7" t="s">
        <v>88</v>
      </c>
      <c r="D38" s="25">
        <v>0</v>
      </c>
      <c r="E38" s="16" t="str">
        <f t="shared" si="10"/>
        <v/>
      </c>
      <c r="H38" s="28" t="str">
        <f t="shared" si="11"/>
        <v/>
      </c>
      <c r="I38" s="222" t="str">
        <f t="shared" si="12"/>
        <v/>
      </c>
      <c r="K38" t="str">
        <f>IFERROR(IF(VLOOKUP(C38,'PHÍ RÚT TIỀN'!$C$5:$F$67,4,FALSE)=0,"",VLOOKUP(C38,'PHÍ RÚT TIỀN'!$C$5:$F$67,4,FALSE)),"")</f>
        <v/>
      </c>
      <c r="L38" s="23" t="str">
        <f t="shared" si="59"/>
        <v/>
      </c>
      <c r="V38" t="str">
        <f>IF(K38&lt;&gt;"", IFERROR(IF(VLOOKUP(C38,MACUAHANG!$A$5:$B$67,2,FALSE)=0,"",VLOOKUP(C38,MACUAHANG!$A$5:$B$67,2,FALSE)), ""), "")</f>
        <v/>
      </c>
      <c r="X38" t="str">
        <f t="shared" si="13"/>
        <v/>
      </c>
      <c r="AG38" s="16" t="str">
        <f t="shared" si="14"/>
        <v/>
      </c>
      <c r="AH38" s="14"/>
      <c r="AI38" s="14"/>
      <c r="AJ38" s="16" t="str">
        <f t="shared" si="15"/>
        <v/>
      </c>
      <c r="AM38" s="28" t="str">
        <f t="shared" si="16"/>
        <v/>
      </c>
      <c r="AN38" t="str">
        <f t="shared" si="17"/>
        <v/>
      </c>
      <c r="AP38" t="str">
        <f>IFERROR(IF(VLOOKUP(C38,GRAB!$C38:$D100,2,FALSE)=0,"",VLOOKUP(C38,GRAB!C:D,2,FALSE)),"")</f>
        <v/>
      </c>
      <c r="AQ38" s="74" t="str">
        <f t="shared" si="60"/>
        <v/>
      </c>
      <c r="BA38" t="str">
        <f>IF(AP38&lt;&gt;"", IFERROR(IF(VLOOKUP(C38,MACUAHANG!$A$5:$B$67,2,FALSE)=0,"",VLOOKUP(C38,MACUAHANG!$A$5:$B$67,2,FALSE)), ""), "")</f>
        <v/>
      </c>
      <c r="BC38" t="str">
        <f t="shared" si="18"/>
        <v/>
      </c>
      <c r="BL38" s="72" t="str">
        <f t="shared" si="19"/>
        <v/>
      </c>
      <c r="BM38" s="14"/>
      <c r="BN38" s="14"/>
      <c r="BO38" s="158" t="str">
        <f t="shared" si="20"/>
        <v/>
      </c>
      <c r="BP38" s="17"/>
      <c r="BQ38" s="17"/>
      <c r="BR38" s="164" t="str">
        <f t="shared" si="21"/>
        <v/>
      </c>
      <c r="BS38" s="14" t="str">
        <f t="shared" si="22"/>
        <v/>
      </c>
      <c r="BT38" s="17"/>
      <c r="BU38" s="17" t="str">
        <f>IFERROR(IF(VLOOKUP(C38,BE!C38:D100,2,FALSE)=0,"",VLOOKUP(C38,BE!C:D,2,FALSE)),"")</f>
        <v/>
      </c>
      <c r="BV38" s="154" t="str">
        <f t="shared" si="61"/>
        <v/>
      </c>
      <c r="BW38" s="4"/>
      <c r="BX38" s="4"/>
      <c r="BY38" s="4"/>
      <c r="BZ38" s="4"/>
      <c r="CA38" s="4"/>
      <c r="CB38" s="4"/>
      <c r="CC38" s="4"/>
      <c r="CD38" s="3"/>
      <c r="CE38" s="3"/>
      <c r="CF38" t="str">
        <f>IF(BU38&lt;&gt;"", IFERROR(IF(VLOOKUP(C38,MACUAHANG!$A$5:$B$67,2,FALSE)=0,"",VLOOKUP(C38,MACUAHANG!$A$5:$B$67,2,FALSE)), ""), "")</f>
        <v/>
      </c>
      <c r="CG38" s="4"/>
      <c r="CH38" t="str">
        <f t="shared" si="23"/>
        <v/>
      </c>
      <c r="CI38" s="4"/>
      <c r="CJ38" s="4"/>
      <c r="CK38" s="4"/>
      <c r="CL38" s="4"/>
      <c r="CM38" s="4"/>
      <c r="CN38" s="4"/>
      <c r="CO38" s="4"/>
      <c r="CP38" s="4"/>
      <c r="CQ38" s="158" t="str">
        <f t="shared" si="24"/>
        <v/>
      </c>
      <c r="CR38" s="17"/>
      <c r="CS38" s="22" t="str">
        <f t="shared" si="25"/>
        <v/>
      </c>
      <c r="CT38" s="158" t="str">
        <f t="shared" si="26"/>
        <v/>
      </c>
      <c r="CU38" s="17"/>
      <c r="CV38" s="17"/>
      <c r="CW38" s="164" t="str">
        <f t="shared" si="27"/>
        <v/>
      </c>
      <c r="CX38" s="165" t="str">
        <f t="shared" si="28"/>
        <v/>
      </c>
      <c r="CY38" s="17"/>
      <c r="CZ38" s="163" t="str">
        <f>IFERROR(IF(VLOOKUP(C38,'ZALO-PAY'!$C$5:$F$67,2,FALSE)=0,"",VLOOKUP(C38,'ZALO-PAY'!$C$5:$F$67,2,FALSE)),"")</f>
        <v/>
      </c>
      <c r="DA38" s="154" t="str">
        <f t="shared" si="62"/>
        <v/>
      </c>
      <c r="DB38" s="4"/>
      <c r="DC38" s="4"/>
      <c r="DD38" s="4"/>
      <c r="DE38" s="4"/>
      <c r="DF38" s="4"/>
      <c r="DG38" s="4"/>
      <c r="DH38" s="4"/>
      <c r="DI38" s="3"/>
      <c r="DJ38" s="3"/>
      <c r="DK38" t="str">
        <f>IF(CZ38&lt;&gt;"", IFERROR(IF(VLOOKUP(C38,MACUAHANG!$A$5:$B$67,2,FALSE)=0,"",VLOOKUP(C38,MACUAHANG!$A$5:$B$67,2,FALSE)), ""), "")</f>
        <v/>
      </c>
      <c r="DL38" s="4"/>
      <c r="DM38" s="4" t="str">
        <f t="shared" si="29"/>
        <v/>
      </c>
      <c r="DN38" s="4"/>
      <c r="DO38" s="4"/>
      <c r="DP38" s="4"/>
      <c r="DQ38" s="4"/>
      <c r="DR38" s="4"/>
      <c r="DS38" s="4"/>
      <c r="DT38" s="4"/>
      <c r="DU38" s="4"/>
      <c r="DV38" s="158" t="str">
        <f t="shared" si="30"/>
        <v/>
      </c>
      <c r="DW38" s="17"/>
      <c r="DX38" s="22" t="str">
        <f t="shared" si="31"/>
        <v/>
      </c>
      <c r="DY38" s="158" t="str">
        <f t="shared" si="32"/>
        <v/>
      </c>
      <c r="DZ38" s="17"/>
      <c r="EA38" s="17"/>
      <c r="EB38" s="164" t="str">
        <f t="shared" si="33"/>
        <v/>
      </c>
      <c r="EC38" s="14" t="str">
        <f t="shared" si="34"/>
        <v/>
      </c>
      <c r="ED38" s="17"/>
      <c r="EE38" s="163" t="str">
        <f>IFERROR(IF(VLOOKUP(C38,'VN-PAY'!$C$5:$D$67,2,FALSE)=0,"",VLOOKUP(C38,'VN-PAY'!$C$5:$D$67,2,FALSE)),"")</f>
        <v/>
      </c>
      <c r="EF38" s="154" t="str">
        <f t="shared" si="63"/>
        <v/>
      </c>
      <c r="EG38" s="4"/>
      <c r="EH38" s="4"/>
      <c r="EI38" s="4"/>
      <c r="EJ38" s="4"/>
      <c r="EK38" s="4"/>
      <c r="EL38" s="4"/>
      <c r="EM38" s="4"/>
      <c r="EN38" s="3"/>
      <c r="EO38" s="3"/>
      <c r="EP38" t="str">
        <f>IF(EE38&lt;&gt;"", IFERROR(IF(VLOOKUP(C38,MACUAHANG!$A$5:$B$67,2,FALSE)=0,"",VLOOKUP(C38,MACUAHANG!$A$5:$B$67,2,FALSE)), ""), "")</f>
        <v/>
      </c>
      <c r="EQ38" s="4"/>
      <c r="ER38" s="4" t="str">
        <f t="shared" si="35"/>
        <v/>
      </c>
      <c r="ES38" s="4"/>
      <c r="ET38" s="4"/>
      <c r="EU38" s="4"/>
      <c r="EV38" s="4"/>
      <c r="EW38" s="4"/>
      <c r="EX38" s="4"/>
      <c r="EY38" s="4"/>
      <c r="EZ38" s="4"/>
      <c r="FA38" s="158" t="str">
        <f t="shared" si="36"/>
        <v/>
      </c>
      <c r="FB38" s="17"/>
      <c r="FC38" s="22" t="str">
        <f t="shared" si="37"/>
        <v/>
      </c>
      <c r="FD38" s="158" t="str">
        <f t="shared" si="38"/>
        <v/>
      </c>
      <c r="FE38" s="17"/>
      <c r="FF38" s="17"/>
      <c r="FG38" s="17" t="str">
        <f t="shared" si="39"/>
        <v/>
      </c>
      <c r="FH38" s="14" t="str">
        <f t="shared" si="40"/>
        <v/>
      </c>
      <c r="FI38" s="17"/>
      <c r="FJ38" s="200" t="str">
        <f>IFERROR(IF(VLOOKUP(C38,VILL!$A$5:$E$68,4,FALSE)=0,"",VLOOKUP(C38,VILL!$A$5:$E$68,4,FALSE)),"")</f>
        <v/>
      </c>
      <c r="FK38" s="154" t="str">
        <f t="shared" si="64"/>
        <v/>
      </c>
      <c r="FL38" s="4"/>
      <c r="FM38" s="4"/>
      <c r="FN38" s="4"/>
      <c r="FO38" s="4"/>
      <c r="FP38" s="4"/>
      <c r="FQ38" s="4"/>
      <c r="FR38" s="4"/>
      <c r="FS38" s="3"/>
      <c r="FT38" s="3"/>
      <c r="FU38" t="str">
        <f>IF(FJ38&lt;&gt;"", IFERROR(IF(VLOOKUP(C38,MACUAHANG!$A$5:$B$67,2,FALSE)=0,"",VLOOKUP(C38,MACUAHANG!$A$5:$B$67,2,FALSE)), ""), "")</f>
        <v/>
      </c>
      <c r="FV38" s="4"/>
      <c r="FW38" s="4" t="str">
        <f t="shared" si="41"/>
        <v/>
      </c>
      <c r="FX38" s="4"/>
      <c r="FY38" s="4"/>
      <c r="FZ38" s="4"/>
      <c r="GA38" s="4"/>
      <c r="GB38" s="4"/>
      <c r="GC38" s="4"/>
      <c r="GD38" s="4"/>
      <c r="GE38" s="4"/>
      <c r="GF38" s="158" t="str">
        <f t="shared" si="42"/>
        <v/>
      </c>
      <c r="GG38" s="17"/>
      <c r="GH38" s="14"/>
      <c r="GI38" s="18" t="str">
        <f t="shared" si="43"/>
        <v/>
      </c>
      <c r="GJ38" s="17"/>
      <c r="GK38" s="17"/>
      <c r="GL38" s="17" t="str">
        <f t="shared" si="44"/>
        <v/>
      </c>
      <c r="GM38" s="17" t="str">
        <f t="shared" si="45"/>
        <v/>
      </c>
      <c r="GN38" s="17"/>
      <c r="GO38" s="17" t="str">
        <f>IFERROR(IF(VLOOKUP(C38,RYO!$A$5:$E$68,4,FALSE)=0,"",VLOOKUP(C38,RYO!$A$5:$E$68,4,FALSE)),"")</f>
        <v/>
      </c>
      <c r="GP38" s="154" t="str">
        <f t="shared" si="65"/>
        <v/>
      </c>
      <c r="GQ38" s="4"/>
      <c r="GR38" s="4"/>
      <c r="GS38" s="4"/>
      <c r="GT38" s="4"/>
      <c r="GU38" s="4"/>
      <c r="GV38" s="4"/>
      <c r="GW38" s="4"/>
      <c r="GX38" s="3"/>
      <c r="GY38" s="3"/>
      <c r="GZ38" t="str">
        <f>IF(GO38&lt;&gt;"", IFERROR(IF(VLOOKUP(C38,MACUAHANG!$A$5:$B$67,2,FALSE)=0,"",VLOOKUP(C38,MACUAHANG!$A$5:$B$67,2,FALSE)), ""), "")</f>
        <v/>
      </c>
      <c r="HA38" s="4"/>
      <c r="HB38" s="4" t="str">
        <f t="shared" si="46"/>
        <v/>
      </c>
      <c r="HC38" s="4"/>
      <c r="HD38" s="4"/>
      <c r="HE38" s="4"/>
      <c r="HF38" s="4"/>
      <c r="HG38" s="4"/>
      <c r="HH38" s="4"/>
      <c r="HI38" s="4"/>
      <c r="HJ38" s="4"/>
      <c r="HK38" s="18" t="str">
        <f t="shared" si="47"/>
        <v/>
      </c>
      <c r="HL38" s="17"/>
      <c r="HM38" s="14"/>
      <c r="HN38" s="158">
        <f t="shared" si="48"/>
        <v>45909</v>
      </c>
      <c r="HO38" s="17"/>
      <c r="HP38" s="17"/>
      <c r="HQ38" s="17">
        <f t="shared" si="49"/>
        <v>1121</v>
      </c>
      <c r="HR38" s="14" t="str">
        <f t="shared" si="50"/>
        <v>113103</v>
      </c>
      <c r="HS38" s="17"/>
      <c r="HT38" s="163">
        <f>IFERROR(IF(VLOOKUP(C38,'MOMO '!C:E,3,FALSE)=0,"",VLOOKUP(C38,'MOMO '!C:E,3,FALSE)),"")</f>
        <v>13618</v>
      </c>
      <c r="HU38" s="154" t="str">
        <f t="shared" si="66"/>
        <v>Chi phí chiết khấu trả cho kênh đối tác MoMo 09/09/2025 chi nhánh CÀ PHÊ MUỐI CHÚ LONG - Trảng Bom</v>
      </c>
      <c r="HV38" s="4"/>
      <c r="HW38" s="4"/>
      <c r="HX38" s="4"/>
      <c r="HY38" s="4"/>
      <c r="HZ38" s="4"/>
      <c r="IA38" s="4"/>
      <c r="IB38" s="4"/>
      <c r="IC38" s="3"/>
      <c r="ID38" s="3"/>
      <c r="IE38" t="str">
        <f>IF(HT38&lt;&gt;"", IFERROR(IF(VLOOKUP(C38,MACUAHANG!$A$5:$B$67,2,FALSE)=0,"",VLOOKUP(C38,MACUAHANG!$A$5:$B$67,2,FALSE)), ""), "")</f>
        <v>CH2162QL1A</v>
      </c>
      <c r="IF38" s="4"/>
      <c r="IG38" s="4" t="str">
        <f t="shared" si="51"/>
        <v>VH.PHH</v>
      </c>
      <c r="IH38" s="4"/>
      <c r="II38" s="4"/>
      <c r="IJ38" s="4"/>
      <c r="IK38" s="4"/>
      <c r="IL38" s="4"/>
      <c r="IM38" s="4"/>
      <c r="IN38" s="4"/>
      <c r="IO38" s="4"/>
      <c r="IP38" s="18">
        <f t="shared" si="52"/>
        <v>45909</v>
      </c>
      <c r="IQ38" s="17"/>
      <c r="IR38" s="22" t="str">
        <f t="shared" si="53"/>
        <v>Momo</v>
      </c>
      <c r="IS38" s="18" t="str">
        <f t="shared" si="54"/>
        <v/>
      </c>
      <c r="IT38" s="17"/>
      <c r="IU38" s="17"/>
      <c r="IV38" s="17" t="str">
        <f t="shared" si="55"/>
        <v/>
      </c>
      <c r="IW38" s="14" t="str">
        <f t="shared" si="56"/>
        <v/>
      </c>
      <c r="IX38" s="17"/>
      <c r="IY38" s="17" t="str">
        <f>IFERROR(IF(VLOOKUP(C38,XANH_PIVOT!$C$5:$D$67,2,FALSE)=0,"",VLOOKUP(C38,XANH_PIVOT!$C$5:$D$67,2,FALSE)),"")</f>
        <v/>
      </c>
      <c r="IZ38" s="154" t="str">
        <f t="shared" si="67"/>
        <v/>
      </c>
      <c r="JA38" s="4"/>
      <c r="JB38" s="4"/>
      <c r="JC38" s="4"/>
      <c r="JD38" s="4"/>
      <c r="JE38" s="4"/>
      <c r="JF38" s="4"/>
      <c r="JG38" s="4"/>
      <c r="JH38" s="3"/>
      <c r="JI38" s="3"/>
      <c r="JJ38" t="str">
        <f>IF(IY38&lt;&gt;"", IFERROR(IF(VLOOKUP(C38,MACUAHANG!$A$5:$B$67,2,FALSE)=0,"",VLOOKUP(C38,MACUAHANG!$A$5:$B$67,2,FALSE)), ""), "")</f>
        <v/>
      </c>
      <c r="JK38" s="4"/>
      <c r="JL38" s="4" t="str">
        <f t="shared" si="57"/>
        <v/>
      </c>
      <c r="JM38" s="4"/>
      <c r="JN38" s="4"/>
      <c r="JO38" s="4"/>
      <c r="JP38" s="4"/>
      <c r="JQ38" s="4"/>
      <c r="JR38" s="4"/>
      <c r="JS38" s="4"/>
      <c r="JT38" s="4"/>
      <c r="JU38" s="18" t="str">
        <f t="shared" si="58"/>
        <v/>
      </c>
      <c r="JV38" s="17"/>
    </row>
    <row r="39" spans="1:282" ht="22.5" customHeight="1">
      <c r="A39" s="5">
        <v>18</v>
      </c>
      <c r="B39" s="264" t="s">
        <v>444</v>
      </c>
      <c r="C39" s="7" t="s">
        <v>89</v>
      </c>
      <c r="D39" s="24">
        <v>0</v>
      </c>
      <c r="E39" s="16" t="str">
        <f t="shared" si="10"/>
        <v/>
      </c>
      <c r="H39" s="28" t="str">
        <f t="shared" si="11"/>
        <v/>
      </c>
      <c r="I39" s="222" t="str">
        <f t="shared" si="12"/>
        <v/>
      </c>
      <c r="K39" t="str">
        <f>IFERROR(IF(VLOOKUP(C39,'PHÍ RÚT TIỀN'!$C$5:$F$67,4,FALSE)=0,"",VLOOKUP(C39,'PHÍ RÚT TIỀN'!$C$5:$F$67,4,FALSE)),"")</f>
        <v/>
      </c>
      <c r="L39" s="23" t="str">
        <f t="shared" si="59"/>
        <v/>
      </c>
      <c r="V39" t="str">
        <f>IF(K39&lt;&gt;"", IFERROR(IF(VLOOKUP(C39,MACUAHANG!$A$5:$B$67,2,FALSE)=0,"",VLOOKUP(C39,MACUAHANG!$A$5:$B$67,2,FALSE)), ""), "")</f>
        <v/>
      </c>
      <c r="X39" t="str">
        <f t="shared" si="13"/>
        <v/>
      </c>
      <c r="AG39" s="16" t="str">
        <f t="shared" si="14"/>
        <v/>
      </c>
      <c r="AH39" s="14"/>
      <c r="AI39" s="14"/>
      <c r="AJ39" s="16" t="str">
        <f t="shared" si="15"/>
        <v/>
      </c>
      <c r="AM39" s="28" t="str">
        <f t="shared" si="16"/>
        <v/>
      </c>
      <c r="AN39" t="str">
        <f t="shared" si="17"/>
        <v/>
      </c>
      <c r="AP39" t="str">
        <f>IFERROR(IF(VLOOKUP(C39,GRAB!$C39:$D101,2,FALSE)=0,"",VLOOKUP(C39,GRAB!C:D,2,FALSE)),"")</f>
        <v/>
      </c>
      <c r="AQ39" s="74" t="str">
        <f t="shared" si="60"/>
        <v/>
      </c>
      <c r="BA39" t="str">
        <f>IF(AP39&lt;&gt;"", IFERROR(IF(VLOOKUP(C39,MACUAHANG!$A$5:$B$67,2,FALSE)=0,"",VLOOKUP(C39,MACUAHANG!$A$5:$B$67,2,FALSE)), ""), "")</f>
        <v/>
      </c>
      <c r="BC39" t="str">
        <f t="shared" si="18"/>
        <v/>
      </c>
      <c r="BL39" s="72" t="str">
        <f t="shared" si="19"/>
        <v/>
      </c>
      <c r="BM39" s="14"/>
      <c r="BN39" s="14"/>
      <c r="BO39" s="158" t="str">
        <f t="shared" si="20"/>
        <v/>
      </c>
      <c r="BP39" s="17"/>
      <c r="BQ39" s="17"/>
      <c r="BR39" s="164" t="str">
        <f t="shared" si="21"/>
        <v/>
      </c>
      <c r="BS39" s="14" t="str">
        <f t="shared" si="22"/>
        <v/>
      </c>
      <c r="BT39" s="17"/>
      <c r="BU39" s="17" t="str">
        <f>IFERROR(IF(VLOOKUP(C39,BE!C39:D101,2,FALSE)=0,"",VLOOKUP(C39,BE!C:D,2,FALSE)),"")</f>
        <v/>
      </c>
      <c r="BV39" s="154" t="str">
        <f t="shared" si="61"/>
        <v/>
      </c>
      <c r="BW39" s="4"/>
      <c r="BX39" s="4"/>
      <c r="BY39" s="4"/>
      <c r="BZ39" s="4"/>
      <c r="CA39" s="4"/>
      <c r="CB39" s="4"/>
      <c r="CC39" s="4"/>
      <c r="CD39" s="3"/>
      <c r="CE39" s="3"/>
      <c r="CF39" t="str">
        <f>IF(BU39&lt;&gt;"", IFERROR(IF(VLOOKUP(C39,MACUAHANG!$A$5:$B$67,2,FALSE)=0,"",VLOOKUP(C39,MACUAHANG!$A$5:$B$67,2,FALSE)), ""), "")</f>
        <v/>
      </c>
      <c r="CG39" s="4"/>
      <c r="CH39" t="str">
        <f t="shared" si="23"/>
        <v/>
      </c>
      <c r="CI39" s="4"/>
      <c r="CJ39" s="4"/>
      <c r="CK39" s="4"/>
      <c r="CL39" s="4"/>
      <c r="CM39" s="4"/>
      <c r="CN39" s="4"/>
      <c r="CO39" s="4"/>
      <c r="CP39" s="4"/>
      <c r="CQ39" s="158" t="str">
        <f t="shared" si="24"/>
        <v/>
      </c>
      <c r="CR39" s="17"/>
      <c r="CS39" s="22" t="str">
        <f t="shared" si="25"/>
        <v/>
      </c>
      <c r="CT39" s="158" t="str">
        <f t="shared" si="26"/>
        <v/>
      </c>
      <c r="CU39" s="17"/>
      <c r="CV39" s="17"/>
      <c r="CW39" s="164" t="str">
        <f t="shared" si="27"/>
        <v/>
      </c>
      <c r="CX39" s="165" t="str">
        <f t="shared" si="28"/>
        <v/>
      </c>
      <c r="CY39" s="17"/>
      <c r="CZ39" s="163" t="str">
        <f>IFERROR(IF(VLOOKUP(C39,'ZALO-PAY'!$C$5:$F$67,2,FALSE)=0,"",VLOOKUP(C39,'ZALO-PAY'!$C$5:$F$67,2,FALSE)),"")</f>
        <v/>
      </c>
      <c r="DA39" s="154" t="str">
        <f t="shared" si="62"/>
        <v/>
      </c>
      <c r="DB39" s="4"/>
      <c r="DC39" s="4"/>
      <c r="DD39" s="4"/>
      <c r="DE39" s="4"/>
      <c r="DF39" s="4"/>
      <c r="DG39" s="4"/>
      <c r="DH39" s="4"/>
      <c r="DI39" s="3"/>
      <c r="DJ39" s="3"/>
      <c r="DK39" t="str">
        <f>IF(CZ39&lt;&gt;"", IFERROR(IF(VLOOKUP(C39,MACUAHANG!$A$5:$B$67,2,FALSE)=0,"",VLOOKUP(C39,MACUAHANG!$A$5:$B$67,2,FALSE)), ""), "")</f>
        <v/>
      </c>
      <c r="DL39" s="4"/>
      <c r="DM39" s="4" t="str">
        <f t="shared" si="29"/>
        <v/>
      </c>
      <c r="DN39" s="4"/>
      <c r="DO39" s="4"/>
      <c r="DP39" s="4"/>
      <c r="DQ39" s="4"/>
      <c r="DR39" s="4"/>
      <c r="DS39" s="4"/>
      <c r="DT39" s="4"/>
      <c r="DU39" s="4"/>
      <c r="DV39" s="158" t="str">
        <f t="shared" si="30"/>
        <v/>
      </c>
      <c r="DW39" s="17"/>
      <c r="DX39" s="22" t="str">
        <f t="shared" si="31"/>
        <v/>
      </c>
      <c r="DY39" s="158" t="str">
        <f t="shared" si="32"/>
        <v/>
      </c>
      <c r="DZ39" s="17"/>
      <c r="EA39" s="17"/>
      <c r="EB39" s="164" t="str">
        <f t="shared" si="33"/>
        <v/>
      </c>
      <c r="EC39" s="14" t="str">
        <f t="shared" si="34"/>
        <v/>
      </c>
      <c r="ED39" s="17"/>
      <c r="EE39" s="163" t="str">
        <f>IFERROR(IF(VLOOKUP(C39,'VN-PAY'!$C$5:$D$67,2,FALSE)=0,"",VLOOKUP(C39,'VN-PAY'!$C$5:$D$67,2,FALSE)),"")</f>
        <v/>
      </c>
      <c r="EF39" s="154" t="str">
        <f t="shared" si="63"/>
        <v/>
      </c>
      <c r="EG39" s="4"/>
      <c r="EH39" s="4"/>
      <c r="EI39" s="4"/>
      <c r="EJ39" s="4"/>
      <c r="EK39" s="4"/>
      <c r="EL39" s="4"/>
      <c r="EM39" s="4"/>
      <c r="EN39" s="3"/>
      <c r="EO39" s="3"/>
      <c r="EP39" t="str">
        <f>IF(EE39&lt;&gt;"", IFERROR(IF(VLOOKUP(C39,MACUAHANG!$A$5:$B$67,2,FALSE)=0,"",VLOOKUP(C39,MACUAHANG!$A$5:$B$67,2,FALSE)), ""), "")</f>
        <v/>
      </c>
      <c r="EQ39" s="4"/>
      <c r="ER39" s="4" t="str">
        <f t="shared" si="35"/>
        <v/>
      </c>
      <c r="ES39" s="4"/>
      <c r="ET39" s="4"/>
      <c r="EU39" s="4"/>
      <c r="EV39" s="4"/>
      <c r="EW39" s="4"/>
      <c r="EX39" s="4"/>
      <c r="EY39" s="4"/>
      <c r="EZ39" s="4"/>
      <c r="FA39" s="158" t="str">
        <f t="shared" si="36"/>
        <v/>
      </c>
      <c r="FB39" s="17"/>
      <c r="FC39" s="22" t="str">
        <f t="shared" si="37"/>
        <v/>
      </c>
      <c r="FD39" s="158" t="str">
        <f t="shared" si="38"/>
        <v/>
      </c>
      <c r="FE39" s="17"/>
      <c r="FF39" s="17"/>
      <c r="FG39" s="17" t="str">
        <f t="shared" si="39"/>
        <v/>
      </c>
      <c r="FH39" s="14" t="str">
        <f t="shared" si="40"/>
        <v/>
      </c>
      <c r="FI39" s="17"/>
      <c r="FJ39" s="200" t="str">
        <f>IFERROR(IF(VLOOKUP(C39,VILL!$A$5:$E$68,4,FALSE)=0,"",VLOOKUP(C39,VILL!$A$5:$E$68,4,FALSE)),"")</f>
        <v/>
      </c>
      <c r="FK39" s="154" t="str">
        <f t="shared" si="64"/>
        <v/>
      </c>
      <c r="FL39" s="4"/>
      <c r="FM39" s="4"/>
      <c r="FN39" s="4"/>
      <c r="FO39" s="4"/>
      <c r="FP39" s="4"/>
      <c r="FQ39" s="4"/>
      <c r="FR39" s="4"/>
      <c r="FS39" s="3"/>
      <c r="FT39" s="3"/>
      <c r="FU39" t="str">
        <f>IF(FJ39&lt;&gt;"", IFERROR(IF(VLOOKUP(C39,MACUAHANG!$A$5:$B$67,2,FALSE)=0,"",VLOOKUP(C39,MACUAHANG!$A$5:$B$67,2,FALSE)), ""), "")</f>
        <v/>
      </c>
      <c r="FV39" s="4"/>
      <c r="FW39" s="4" t="str">
        <f t="shared" si="41"/>
        <v/>
      </c>
      <c r="FX39" s="4"/>
      <c r="FY39" s="4"/>
      <c r="FZ39" s="4"/>
      <c r="GA39" s="4"/>
      <c r="GB39" s="4"/>
      <c r="GC39" s="4"/>
      <c r="GD39" s="4"/>
      <c r="GE39" s="4"/>
      <c r="GF39" s="158" t="str">
        <f t="shared" si="42"/>
        <v/>
      </c>
      <c r="GG39" s="17"/>
      <c r="GH39" s="14"/>
      <c r="GI39" s="18" t="str">
        <f t="shared" si="43"/>
        <v/>
      </c>
      <c r="GJ39" s="17"/>
      <c r="GK39" s="17"/>
      <c r="GL39" s="17" t="str">
        <f t="shared" si="44"/>
        <v/>
      </c>
      <c r="GM39" s="14" t="str">
        <f t="shared" si="45"/>
        <v/>
      </c>
      <c r="GN39" s="17"/>
      <c r="GO39" s="17" t="str">
        <f>IFERROR(IF(VLOOKUP(C39,RYO!$A$5:$E$68,4,FALSE)=0,"",VLOOKUP(C39,RYO!$A$5:$E$68,4,FALSE)),"")</f>
        <v/>
      </c>
      <c r="GP39" s="154" t="str">
        <f t="shared" si="65"/>
        <v/>
      </c>
      <c r="GQ39" s="4"/>
      <c r="GR39" s="4"/>
      <c r="GS39" s="4"/>
      <c r="GT39" s="4"/>
      <c r="GU39" s="4"/>
      <c r="GV39" s="4"/>
      <c r="GW39" s="4"/>
      <c r="GX39" s="3"/>
      <c r="GY39" s="3"/>
      <c r="GZ39" t="str">
        <f>IF(GO39&lt;&gt;"", IFERROR(IF(VLOOKUP(C39,MACUAHANG!$A$5:$B$67,2,FALSE)=0,"",VLOOKUP(C39,MACUAHANG!$A$5:$B$67,2,FALSE)), ""), "")</f>
        <v/>
      </c>
      <c r="HA39" s="4"/>
      <c r="HB39" s="4" t="str">
        <f t="shared" si="46"/>
        <v/>
      </c>
      <c r="HC39" s="4"/>
      <c r="HD39" s="4"/>
      <c r="HE39" s="4"/>
      <c r="HF39" s="4"/>
      <c r="HG39" s="4"/>
      <c r="HH39" s="4"/>
      <c r="HI39" s="4"/>
      <c r="HJ39" s="4"/>
      <c r="HK39" s="18" t="str">
        <f t="shared" si="47"/>
        <v/>
      </c>
      <c r="HL39" s="17"/>
      <c r="HM39" s="14"/>
      <c r="HN39" s="158">
        <f t="shared" si="48"/>
        <v>45909</v>
      </c>
      <c r="HO39" s="17"/>
      <c r="HP39" s="17"/>
      <c r="HQ39" s="17">
        <f t="shared" si="49"/>
        <v>1121</v>
      </c>
      <c r="HR39" s="14" t="str">
        <f t="shared" si="50"/>
        <v>113103</v>
      </c>
      <c r="HS39" s="17"/>
      <c r="HT39" s="163">
        <f>IFERROR(IF(VLOOKUP(C39,'MOMO '!C:E,3,FALSE)=0,"",VLOOKUP(C39,'MOMO '!C:E,3,FALSE)),"")</f>
        <v>3696</v>
      </c>
      <c r="HU39" s="154" t="str">
        <f t="shared" si="66"/>
        <v>Chi phí chiết khấu trả cho kênh đối tác MoMo 09/09/2025 chi nhánh CÀ PHÊ MUỐI CHÚ LONG - 77/7A KHU VĂN HẢI - LONG THÀNH</v>
      </c>
      <c r="HV39" s="4"/>
      <c r="HW39" s="4"/>
      <c r="HX39" s="4"/>
      <c r="HY39" s="4"/>
      <c r="HZ39" s="4"/>
      <c r="IA39" s="4"/>
      <c r="IB39" s="4"/>
      <c r="IC39" s="3"/>
      <c r="ID39" s="3"/>
      <c r="IE39" t="str">
        <f>IF(HT39&lt;&gt;"", IFERROR(IF(VLOOKUP(C39,MACUAHANG!$A$5:$B$67,2,FALSE)=0,"",VLOOKUP(C39,MACUAHANG!$A$5:$B$67,2,FALSE)), ""), "")</f>
        <v>CH.77.7AKVH</v>
      </c>
      <c r="IF39" s="4"/>
      <c r="IG39" s="4" t="str">
        <f t="shared" si="51"/>
        <v>VH.PHH</v>
      </c>
      <c r="IH39" s="4"/>
      <c r="II39" s="4"/>
      <c r="IJ39" s="4"/>
      <c r="IK39" s="4"/>
      <c r="IL39" s="4"/>
      <c r="IM39" s="4"/>
      <c r="IN39" s="4"/>
      <c r="IO39" s="4"/>
      <c r="IP39" s="18">
        <f t="shared" si="52"/>
        <v>45909</v>
      </c>
      <c r="IQ39" s="17"/>
      <c r="IR39" s="22" t="str">
        <f t="shared" si="53"/>
        <v>Momo</v>
      </c>
      <c r="IS39" s="18" t="str">
        <f t="shared" si="54"/>
        <v/>
      </c>
      <c r="IT39" s="17"/>
      <c r="IU39" s="17"/>
      <c r="IV39" s="17" t="str">
        <f t="shared" si="55"/>
        <v/>
      </c>
      <c r="IW39" s="14" t="str">
        <f t="shared" si="56"/>
        <v/>
      </c>
      <c r="IX39" s="17"/>
      <c r="IY39" s="17" t="str">
        <f>IFERROR(IF(VLOOKUP(C39,XANH_PIVOT!$C$5:$D$67,2,FALSE)=0,"",VLOOKUP(C39,XANH_PIVOT!$C$5:$D$67,2,FALSE)),"")</f>
        <v/>
      </c>
      <c r="IZ39" s="154" t="str">
        <f t="shared" si="67"/>
        <v/>
      </c>
      <c r="JA39" s="4"/>
      <c r="JB39" s="4"/>
      <c r="JC39" s="4"/>
      <c r="JD39" s="4"/>
      <c r="JE39" s="4"/>
      <c r="JF39" s="4"/>
      <c r="JG39" s="4"/>
      <c r="JH39" s="3"/>
      <c r="JI39" s="3"/>
      <c r="JJ39" t="str">
        <f>IF(IY39&lt;&gt;"", IFERROR(IF(VLOOKUP(C39,MACUAHANG!$A$5:$B$67,2,FALSE)=0,"",VLOOKUP(C39,MACUAHANG!$A$5:$B$67,2,FALSE)), ""), "")</f>
        <v/>
      </c>
      <c r="JK39" s="4"/>
      <c r="JL39" s="4" t="str">
        <f t="shared" si="57"/>
        <v/>
      </c>
      <c r="JM39" s="4"/>
      <c r="JN39" s="4"/>
      <c r="JO39" s="4"/>
      <c r="JP39" s="4"/>
      <c r="JQ39" s="4"/>
      <c r="JR39" s="4"/>
      <c r="JS39" s="4"/>
      <c r="JT39" s="4"/>
      <c r="JU39" s="18" t="str">
        <f t="shared" si="58"/>
        <v/>
      </c>
      <c r="JV39" s="17"/>
    </row>
    <row r="40" spans="1:282" ht="22.5" customHeight="1">
      <c r="A40" s="5">
        <f t="shared" si="9"/>
        <v>19</v>
      </c>
      <c r="B40" s="264" t="s">
        <v>445</v>
      </c>
      <c r="C40" s="7" t="s">
        <v>90</v>
      </c>
      <c r="D40" s="25">
        <v>0</v>
      </c>
      <c r="E40" s="16" t="str">
        <f t="shared" si="10"/>
        <v/>
      </c>
      <c r="H40" s="28" t="str">
        <f t="shared" si="11"/>
        <v/>
      </c>
      <c r="I40" s="222" t="str">
        <f t="shared" si="12"/>
        <v/>
      </c>
      <c r="K40" t="str">
        <f>IFERROR(IF(VLOOKUP(C40,'PHÍ RÚT TIỀN'!$C$5:$F$67,4,FALSE)=0,"",VLOOKUP(C40,'PHÍ RÚT TIỀN'!$C$5:$F$67,4,FALSE)),"")</f>
        <v/>
      </c>
      <c r="L40" s="23" t="str">
        <f t="shared" si="59"/>
        <v/>
      </c>
      <c r="V40" t="str">
        <f>IF(K40&lt;&gt;"", IFERROR(IF(VLOOKUP(C40,MACUAHANG!$A$5:$B$67,2,FALSE)=0,"",VLOOKUP(C40,MACUAHANG!$A$5:$B$67,2,FALSE)), ""), "")</f>
        <v/>
      </c>
      <c r="X40" t="str">
        <f t="shared" si="13"/>
        <v/>
      </c>
      <c r="AG40" s="16" t="str">
        <f t="shared" si="14"/>
        <v/>
      </c>
      <c r="AH40" s="14"/>
      <c r="AI40" s="14"/>
      <c r="AJ40" s="16" t="str">
        <f t="shared" si="15"/>
        <v/>
      </c>
      <c r="AM40" s="28" t="str">
        <f t="shared" si="16"/>
        <v/>
      </c>
      <c r="AN40" t="str">
        <f t="shared" si="17"/>
        <v/>
      </c>
      <c r="AP40" t="str">
        <f>IFERROR(IF(VLOOKUP(C40,GRAB!$C40:$D102,2,FALSE)=0,"",VLOOKUP(C40,GRAB!C:D,2,FALSE)),"")</f>
        <v/>
      </c>
      <c r="AQ40" s="74" t="str">
        <f t="shared" si="60"/>
        <v/>
      </c>
      <c r="BA40" t="str">
        <f>IF(AP40&lt;&gt;"", IFERROR(IF(VLOOKUP(C40,MACUAHANG!$A$5:$B$67,2,FALSE)=0,"",VLOOKUP(C40,MACUAHANG!$A$5:$B$67,2,FALSE)), ""), "")</f>
        <v/>
      </c>
      <c r="BC40" t="str">
        <f t="shared" si="18"/>
        <v/>
      </c>
      <c r="BL40" s="72" t="str">
        <f t="shared" si="19"/>
        <v/>
      </c>
      <c r="BM40" s="14"/>
      <c r="BN40" s="14"/>
      <c r="BO40" s="158" t="str">
        <f t="shared" si="20"/>
        <v/>
      </c>
      <c r="BP40" s="17"/>
      <c r="BQ40" s="17"/>
      <c r="BR40" s="164" t="str">
        <f t="shared" si="21"/>
        <v/>
      </c>
      <c r="BS40" s="14" t="str">
        <f t="shared" si="22"/>
        <v/>
      </c>
      <c r="BT40" s="17"/>
      <c r="BU40" s="17" t="str">
        <f>IFERROR(IF(VLOOKUP(C40,BE!C40:D102,2,FALSE)=0,"",VLOOKUP(C40,BE!C:D,2,FALSE)),"")</f>
        <v/>
      </c>
      <c r="BV40" s="154" t="str">
        <f t="shared" si="61"/>
        <v/>
      </c>
      <c r="BW40" s="4"/>
      <c r="BX40" s="4"/>
      <c r="BY40" s="4"/>
      <c r="BZ40" s="4"/>
      <c r="CA40" s="4"/>
      <c r="CB40" s="4"/>
      <c r="CC40" s="4"/>
      <c r="CD40" s="3"/>
      <c r="CE40" s="3"/>
      <c r="CF40" t="str">
        <f>IF(BU40&lt;&gt;"", IFERROR(IF(VLOOKUP(C40,MACUAHANG!$A$5:$B$67,2,FALSE)=0,"",VLOOKUP(C40,MACUAHANG!$A$5:$B$67,2,FALSE)), ""), "")</f>
        <v/>
      </c>
      <c r="CG40" s="4"/>
      <c r="CH40" t="str">
        <f t="shared" si="23"/>
        <v/>
      </c>
      <c r="CI40" s="4"/>
      <c r="CJ40" s="4"/>
      <c r="CK40" s="4"/>
      <c r="CL40" s="4"/>
      <c r="CM40" s="4"/>
      <c r="CN40" s="4"/>
      <c r="CO40" s="4"/>
      <c r="CP40" s="4"/>
      <c r="CQ40" s="158" t="str">
        <f t="shared" si="24"/>
        <v/>
      </c>
      <c r="CR40" s="17"/>
      <c r="CS40" s="22" t="str">
        <f t="shared" si="25"/>
        <v/>
      </c>
      <c r="CT40" s="158" t="str">
        <f t="shared" si="26"/>
        <v/>
      </c>
      <c r="CU40" s="17"/>
      <c r="CV40" s="17"/>
      <c r="CW40" s="164" t="str">
        <f t="shared" si="27"/>
        <v/>
      </c>
      <c r="CX40" s="165" t="str">
        <f t="shared" si="28"/>
        <v/>
      </c>
      <c r="CY40" s="17"/>
      <c r="CZ40" s="163" t="str">
        <f>IFERROR(IF(VLOOKUP(C40,'ZALO-PAY'!$C$5:$F$67,2,FALSE)=0,"",VLOOKUP(C40,'ZALO-PAY'!$C$5:$F$67,2,FALSE)),"")</f>
        <v/>
      </c>
      <c r="DA40" s="154" t="str">
        <f t="shared" si="62"/>
        <v/>
      </c>
      <c r="DB40" s="4"/>
      <c r="DC40" s="4"/>
      <c r="DD40" s="4"/>
      <c r="DE40" s="4"/>
      <c r="DF40" s="4"/>
      <c r="DG40" s="4"/>
      <c r="DH40" s="4"/>
      <c r="DI40" s="3"/>
      <c r="DJ40" s="3"/>
      <c r="DK40" t="str">
        <f>IF(CZ40&lt;&gt;"", IFERROR(IF(VLOOKUP(C40,MACUAHANG!$A$5:$B$67,2,FALSE)=0,"",VLOOKUP(C40,MACUAHANG!$A$5:$B$67,2,FALSE)), ""), "")</f>
        <v/>
      </c>
      <c r="DL40" s="4"/>
      <c r="DM40" s="4" t="str">
        <f t="shared" si="29"/>
        <v/>
      </c>
      <c r="DN40" s="4"/>
      <c r="DO40" s="4"/>
      <c r="DP40" s="4"/>
      <c r="DQ40" s="4"/>
      <c r="DR40" s="4"/>
      <c r="DS40" s="4"/>
      <c r="DT40" s="4"/>
      <c r="DU40" s="4"/>
      <c r="DV40" s="158" t="str">
        <f t="shared" si="30"/>
        <v/>
      </c>
      <c r="DW40" s="17"/>
      <c r="DX40" s="22" t="str">
        <f t="shared" si="31"/>
        <v/>
      </c>
      <c r="DY40" s="158" t="str">
        <f t="shared" si="32"/>
        <v/>
      </c>
      <c r="DZ40" s="17"/>
      <c r="EA40" s="17"/>
      <c r="EB40" s="164" t="str">
        <f t="shared" si="33"/>
        <v/>
      </c>
      <c r="EC40" s="14" t="str">
        <f t="shared" si="34"/>
        <v/>
      </c>
      <c r="ED40" s="17"/>
      <c r="EE40" s="163" t="str">
        <f>IFERROR(IF(VLOOKUP(C40,'VN-PAY'!$C$5:$D$67,2,FALSE)=0,"",VLOOKUP(C40,'VN-PAY'!$C$5:$D$67,2,FALSE)),"")</f>
        <v/>
      </c>
      <c r="EF40" s="154" t="str">
        <f t="shared" si="63"/>
        <v/>
      </c>
      <c r="EG40" s="4"/>
      <c r="EH40" s="4"/>
      <c r="EI40" s="4"/>
      <c r="EJ40" s="4"/>
      <c r="EK40" s="4"/>
      <c r="EL40" s="4"/>
      <c r="EM40" s="4"/>
      <c r="EN40" s="3"/>
      <c r="EO40" s="3"/>
      <c r="EP40" t="str">
        <f>IF(EE40&lt;&gt;"", IFERROR(IF(VLOOKUP(C40,MACUAHANG!$A$5:$B$67,2,FALSE)=0,"",VLOOKUP(C40,MACUAHANG!$A$5:$B$67,2,FALSE)), ""), "")</f>
        <v/>
      </c>
      <c r="EQ40" s="4"/>
      <c r="ER40" s="4" t="str">
        <f t="shared" si="35"/>
        <v/>
      </c>
      <c r="ES40" s="4"/>
      <c r="ET40" s="4"/>
      <c r="EU40" s="4"/>
      <c r="EV40" s="4"/>
      <c r="EW40" s="4"/>
      <c r="EX40" s="4"/>
      <c r="EY40" s="4"/>
      <c r="EZ40" s="4"/>
      <c r="FA40" s="158" t="str">
        <f t="shared" si="36"/>
        <v/>
      </c>
      <c r="FB40" s="17"/>
      <c r="FC40" s="22" t="str">
        <f t="shared" si="37"/>
        <v/>
      </c>
      <c r="FD40" s="158" t="str">
        <f t="shared" si="38"/>
        <v/>
      </c>
      <c r="FE40" s="17"/>
      <c r="FF40" s="17"/>
      <c r="FG40" s="17" t="str">
        <f t="shared" si="39"/>
        <v/>
      </c>
      <c r="FH40" s="14" t="str">
        <f t="shared" si="40"/>
        <v/>
      </c>
      <c r="FI40" s="17"/>
      <c r="FJ40" s="200" t="str">
        <f>IFERROR(IF(VLOOKUP(C40,VILL!$A$5:$E$68,4,FALSE)=0,"",VLOOKUP(C40,VILL!$A$5:$E$68,4,FALSE)),"")</f>
        <v/>
      </c>
      <c r="FK40" s="154" t="str">
        <f t="shared" si="64"/>
        <v/>
      </c>
      <c r="FL40" s="4"/>
      <c r="FM40" s="4"/>
      <c r="FN40" s="4"/>
      <c r="FO40" s="4"/>
      <c r="FP40" s="4"/>
      <c r="FQ40" s="4"/>
      <c r="FR40" s="4"/>
      <c r="FS40" s="3"/>
      <c r="FT40" s="3"/>
      <c r="FU40" t="str">
        <f>IF(FJ40&lt;&gt;"", IFERROR(IF(VLOOKUP(C40,MACUAHANG!$A$5:$B$67,2,FALSE)=0,"",VLOOKUP(C40,MACUAHANG!$A$5:$B$67,2,FALSE)), ""), "")</f>
        <v/>
      </c>
      <c r="FV40" s="4"/>
      <c r="FW40" s="4" t="str">
        <f t="shared" si="41"/>
        <v/>
      </c>
      <c r="FX40" s="4"/>
      <c r="FY40" s="4"/>
      <c r="FZ40" s="4"/>
      <c r="GA40" s="4"/>
      <c r="GB40" s="4"/>
      <c r="GC40" s="4"/>
      <c r="GD40" s="4"/>
      <c r="GE40" s="4"/>
      <c r="GF40" s="158" t="str">
        <f t="shared" si="42"/>
        <v/>
      </c>
      <c r="GG40" s="17"/>
      <c r="GH40" s="14"/>
      <c r="GI40" s="18" t="str">
        <f t="shared" si="43"/>
        <v/>
      </c>
      <c r="GJ40" s="17"/>
      <c r="GK40" s="17"/>
      <c r="GL40" s="17" t="str">
        <f t="shared" si="44"/>
        <v/>
      </c>
      <c r="GM40" s="14" t="str">
        <f t="shared" si="45"/>
        <v/>
      </c>
      <c r="GN40" s="17"/>
      <c r="GO40" s="17" t="str">
        <f>IFERROR(IF(VLOOKUP(C40,RYO!$A$5:$E$68,4,FALSE)=0,"",VLOOKUP(C40,RYO!$A$5:$E$68,4,FALSE)),"")</f>
        <v/>
      </c>
      <c r="GP40" s="154" t="str">
        <f t="shared" si="65"/>
        <v/>
      </c>
      <c r="GQ40" s="4"/>
      <c r="GR40" s="4"/>
      <c r="GS40" s="4"/>
      <c r="GT40" s="4"/>
      <c r="GU40" s="4"/>
      <c r="GV40" s="4"/>
      <c r="GW40" s="4"/>
      <c r="GX40" s="3"/>
      <c r="GY40" s="3"/>
      <c r="GZ40" t="str">
        <f>IF(GO40&lt;&gt;"", IFERROR(IF(VLOOKUP(C40,MACUAHANG!$A$5:$B$67,2,FALSE)=0,"",VLOOKUP(C40,MACUAHANG!$A$5:$B$67,2,FALSE)), ""), "")</f>
        <v/>
      </c>
      <c r="HA40" s="4"/>
      <c r="HB40" s="4" t="str">
        <f t="shared" si="46"/>
        <v/>
      </c>
      <c r="HC40" s="4"/>
      <c r="HD40" s="4"/>
      <c r="HE40" s="4"/>
      <c r="HF40" s="4"/>
      <c r="HG40" s="4"/>
      <c r="HH40" s="4"/>
      <c r="HI40" s="4"/>
      <c r="HJ40" s="4"/>
      <c r="HK40" s="18" t="str">
        <f t="shared" si="47"/>
        <v/>
      </c>
      <c r="HL40" s="17"/>
      <c r="HM40" s="14"/>
      <c r="HN40" s="158">
        <f t="shared" si="48"/>
        <v>45909</v>
      </c>
      <c r="HO40" s="17"/>
      <c r="HP40" s="17"/>
      <c r="HQ40" s="17">
        <f t="shared" si="49"/>
        <v>1121</v>
      </c>
      <c r="HR40" s="14" t="str">
        <f t="shared" si="50"/>
        <v>113103</v>
      </c>
      <c r="HS40" s="17"/>
      <c r="HT40" s="163">
        <f>IFERROR(IF(VLOOKUP(C40,'MOMO '!C:E,3,FALSE)=0,"",VLOOKUP(C40,'MOMO '!C:E,3,FALSE)),"")</f>
        <v>13667.5</v>
      </c>
      <c r="HU40" s="154" t="str">
        <f t="shared" si="66"/>
        <v>Chi phí chiết khấu trả cho kênh đối tác MoMo 09/09/2025 chi nhánh CÀ PHÊ MUỐI CHÚ LONG - 204 HÀ HUY GIÁP - BH</v>
      </c>
      <c r="HV40" s="4"/>
      <c r="HW40" s="4"/>
      <c r="HX40" s="4"/>
      <c r="HY40" s="4"/>
      <c r="HZ40" s="4"/>
      <c r="IA40" s="4"/>
      <c r="IB40" s="4"/>
      <c r="IC40" s="3"/>
      <c r="ID40" s="3"/>
      <c r="IE40" t="str">
        <f>IF(HT40&lt;&gt;"", IFERROR(IF(VLOOKUP(C40,MACUAHANG!$A$5:$B$67,2,FALSE)=0,"",VLOOKUP(C40,MACUAHANG!$A$5:$B$67,2,FALSE)), ""), "")</f>
        <v>CH.204HHG</v>
      </c>
      <c r="IF40" s="4"/>
      <c r="IG40" s="4" t="str">
        <f t="shared" si="51"/>
        <v>VH.PHH</v>
      </c>
      <c r="IH40" s="4"/>
      <c r="II40" s="4"/>
      <c r="IJ40" s="4"/>
      <c r="IK40" s="4"/>
      <c r="IL40" s="4"/>
      <c r="IM40" s="4"/>
      <c r="IN40" s="4"/>
      <c r="IO40" s="4"/>
      <c r="IP40" s="18">
        <f t="shared" si="52"/>
        <v>45909</v>
      </c>
      <c r="IQ40" s="17"/>
      <c r="IR40" s="22" t="str">
        <f t="shared" si="53"/>
        <v>Momo</v>
      </c>
      <c r="IS40" s="18" t="str">
        <f t="shared" si="54"/>
        <v/>
      </c>
      <c r="IT40" s="17"/>
      <c r="IU40" s="17"/>
      <c r="IV40" s="17" t="str">
        <f t="shared" si="55"/>
        <v/>
      </c>
      <c r="IW40" s="14" t="str">
        <f t="shared" si="56"/>
        <v/>
      </c>
      <c r="IX40" s="17"/>
      <c r="IY40" s="17" t="str">
        <f>IFERROR(IF(VLOOKUP(C40,XANH_PIVOT!$C$5:$D$67,2,FALSE)=0,"",VLOOKUP(C40,XANH_PIVOT!$C$5:$D$67,2,FALSE)),"")</f>
        <v/>
      </c>
      <c r="IZ40" s="154" t="str">
        <f t="shared" si="67"/>
        <v/>
      </c>
      <c r="JA40" s="4"/>
      <c r="JB40" s="4"/>
      <c r="JC40" s="4"/>
      <c r="JD40" s="4"/>
      <c r="JE40" s="4"/>
      <c r="JF40" s="4"/>
      <c r="JG40" s="4"/>
      <c r="JH40" s="3"/>
      <c r="JI40" s="3"/>
      <c r="JJ40" t="str">
        <f>IF(IY40&lt;&gt;"", IFERROR(IF(VLOOKUP(C40,MACUAHANG!$A$5:$B$67,2,FALSE)=0,"",VLOOKUP(C40,MACUAHANG!$A$5:$B$67,2,FALSE)), ""), "")</f>
        <v/>
      </c>
      <c r="JK40" s="4"/>
      <c r="JL40" s="4" t="str">
        <f t="shared" si="57"/>
        <v/>
      </c>
      <c r="JM40" s="4"/>
      <c r="JN40" s="4"/>
      <c r="JO40" s="4"/>
      <c r="JP40" s="4"/>
      <c r="JQ40" s="4"/>
      <c r="JR40" s="4"/>
      <c r="JS40" s="4"/>
      <c r="JT40" s="4"/>
      <c r="JU40" s="18" t="str">
        <f t="shared" si="58"/>
        <v/>
      </c>
      <c r="JV40" s="17"/>
    </row>
    <row r="41" spans="1:282" ht="22.5" customHeight="1">
      <c r="A41" s="5">
        <v>19</v>
      </c>
      <c r="B41" s="264" t="s">
        <v>446</v>
      </c>
      <c r="C41" s="7" t="s">
        <v>92</v>
      </c>
      <c r="D41" s="24" t="s">
        <v>414</v>
      </c>
      <c r="E41" s="16" t="str">
        <f t="shared" si="10"/>
        <v/>
      </c>
      <c r="H41" s="28" t="str">
        <f t="shared" si="11"/>
        <v/>
      </c>
      <c r="I41" s="222" t="str">
        <f t="shared" si="12"/>
        <v/>
      </c>
      <c r="K41" t="str">
        <f>IFERROR(IF(VLOOKUP(C41,'PHÍ RÚT TIỀN'!$C$5:$F$67,4,FALSE)=0,"",VLOOKUP(C41,'PHÍ RÚT TIỀN'!$C$5:$F$67,4,FALSE)),"")</f>
        <v/>
      </c>
      <c r="L41" s="23" t="str">
        <f t="shared" si="59"/>
        <v/>
      </c>
      <c r="V41" t="str">
        <f>IF(K41&lt;&gt;"", IFERROR(IF(VLOOKUP(C41,MACUAHANG!$A$5:$B$67,2,FALSE)=0,"",VLOOKUP(C41,MACUAHANG!$A$5:$B$67,2,FALSE)), ""), "")</f>
        <v/>
      </c>
      <c r="X41" t="str">
        <f t="shared" si="13"/>
        <v/>
      </c>
      <c r="AG41" s="16" t="str">
        <f t="shared" si="14"/>
        <v/>
      </c>
      <c r="AH41" s="14"/>
      <c r="AI41" s="14"/>
      <c r="AJ41" s="16" t="str">
        <f t="shared" si="15"/>
        <v/>
      </c>
      <c r="AM41" s="28" t="str">
        <f t="shared" si="16"/>
        <v/>
      </c>
      <c r="AN41" t="str">
        <f t="shared" si="17"/>
        <v/>
      </c>
      <c r="AP41" t="str">
        <f>IFERROR(IF(VLOOKUP(C41,GRAB!$C41:$D103,2,FALSE)=0,"",VLOOKUP(C41,GRAB!C:D,2,FALSE)),"")</f>
        <v/>
      </c>
      <c r="AQ41" s="74" t="str">
        <f t="shared" si="60"/>
        <v/>
      </c>
      <c r="BA41" t="str">
        <f>IF(AP41&lt;&gt;"", IFERROR(IF(VLOOKUP(C41,MACUAHANG!$A$5:$B$67,2,FALSE)=0,"",VLOOKUP(C41,MACUAHANG!$A$5:$B$67,2,FALSE)), ""), "")</f>
        <v/>
      </c>
      <c r="BC41" t="str">
        <f t="shared" si="18"/>
        <v/>
      </c>
      <c r="BL41" s="72" t="str">
        <f t="shared" si="19"/>
        <v/>
      </c>
      <c r="BM41" s="14"/>
      <c r="BN41" s="14"/>
      <c r="BO41" s="158" t="str">
        <f t="shared" si="20"/>
        <v/>
      </c>
      <c r="BP41" s="17"/>
      <c r="BQ41" s="17"/>
      <c r="BR41" s="164" t="str">
        <f t="shared" si="21"/>
        <v/>
      </c>
      <c r="BS41" s="14" t="str">
        <f t="shared" si="22"/>
        <v/>
      </c>
      <c r="BT41" s="17"/>
      <c r="BU41" s="17" t="str">
        <f>IFERROR(IF(VLOOKUP(C41,BE!C41:D103,2,FALSE)=0,"",VLOOKUP(C41,BE!C:D,2,FALSE)),"")</f>
        <v/>
      </c>
      <c r="BV41" s="154" t="str">
        <f t="shared" si="61"/>
        <v/>
      </c>
      <c r="BW41" s="4"/>
      <c r="BX41" s="4"/>
      <c r="BY41" s="4"/>
      <c r="BZ41" s="4"/>
      <c r="CA41" s="4"/>
      <c r="CB41" s="4"/>
      <c r="CC41" s="4"/>
      <c r="CD41" s="3"/>
      <c r="CE41" s="3"/>
      <c r="CF41" t="str">
        <f>IF(BU41&lt;&gt;"", IFERROR(IF(VLOOKUP(C41,MACUAHANG!$A$5:$B$67,2,FALSE)=0,"",VLOOKUP(C41,MACUAHANG!$A$5:$B$67,2,FALSE)), ""), "")</f>
        <v/>
      </c>
      <c r="CG41" s="4"/>
      <c r="CH41" t="str">
        <f t="shared" si="23"/>
        <v/>
      </c>
      <c r="CI41" s="4"/>
      <c r="CJ41" s="4"/>
      <c r="CK41" s="4"/>
      <c r="CL41" s="4"/>
      <c r="CM41" s="4"/>
      <c r="CN41" s="4"/>
      <c r="CO41" s="4"/>
      <c r="CP41" s="4"/>
      <c r="CQ41" s="158" t="str">
        <f t="shared" si="24"/>
        <v/>
      </c>
      <c r="CR41" s="17"/>
      <c r="CS41" s="22" t="str">
        <f t="shared" si="25"/>
        <v/>
      </c>
      <c r="CT41" s="158">
        <f t="shared" si="26"/>
        <v>45909</v>
      </c>
      <c r="CU41" s="17"/>
      <c r="CV41" s="17"/>
      <c r="CW41" s="164">
        <f t="shared" si="27"/>
        <v>1121</v>
      </c>
      <c r="CX41" s="165" t="str">
        <f t="shared" si="28"/>
        <v>113106</v>
      </c>
      <c r="CY41" s="17"/>
      <c r="CZ41" s="163">
        <f>IFERROR(IF(VLOOKUP(C41,'ZALO-PAY'!$C$5:$F$67,2,FALSE)=0,"",VLOOKUP(C41,'ZALO-PAY'!$C$5:$F$67,2,FALSE)),"")</f>
        <v>3175</v>
      </c>
      <c r="DA41" s="154" t="str">
        <f t="shared" si="62"/>
        <v>Chi phí chiết khấu trả cho kênh đối tác ZaloPay 09/09/2025 chi nhánh CÀ PHÊ MUỐI CHÚ LONG - 32 TRẦN HƯNG ĐẠO - PHAN THIẾT</v>
      </c>
      <c r="DB41" s="4"/>
      <c r="DC41" s="4"/>
      <c r="DD41" s="4"/>
      <c r="DE41" s="4"/>
      <c r="DF41" s="4"/>
      <c r="DG41" s="4"/>
      <c r="DH41" s="4"/>
      <c r="DI41" s="3"/>
      <c r="DJ41" s="3"/>
      <c r="DK41" t="str">
        <f>IF(CZ41&lt;&gt;"", IFERROR(IF(VLOOKUP(C41,MACUAHANG!$A$5:$B$67,2,FALSE)=0,"",VLOOKUP(C41,MACUAHANG!$A$5:$B$67,2,FALSE)), ""), "")</f>
        <v xml:space="preserve">CH.32 THD </v>
      </c>
      <c r="DL41" s="4"/>
      <c r="DM41" s="4" t="str">
        <f t="shared" si="29"/>
        <v>VH.PHH</v>
      </c>
      <c r="DN41" s="4"/>
      <c r="DO41" s="4"/>
      <c r="DP41" s="4"/>
      <c r="DQ41" s="4"/>
      <c r="DR41" s="4"/>
      <c r="DS41" s="4"/>
      <c r="DT41" s="4"/>
      <c r="DU41" s="4"/>
      <c r="DV41" s="158">
        <f t="shared" si="30"/>
        <v>45909</v>
      </c>
      <c r="DW41" s="17"/>
      <c r="DX41" s="22" t="str">
        <f t="shared" si="31"/>
        <v>ZaloPay</v>
      </c>
      <c r="DY41" s="158" t="str">
        <f t="shared" si="32"/>
        <v/>
      </c>
      <c r="DZ41" s="17"/>
      <c r="EA41" s="17"/>
      <c r="EB41" s="164" t="str">
        <f t="shared" si="33"/>
        <v/>
      </c>
      <c r="EC41" s="14" t="str">
        <f t="shared" si="34"/>
        <v/>
      </c>
      <c r="ED41" s="17"/>
      <c r="EE41" s="163" t="str">
        <f>IFERROR(IF(VLOOKUP(C41,'VN-PAY'!$C$5:$D$67,2,FALSE)=0,"",VLOOKUP(C41,'VN-PAY'!$C$5:$D$67,2,FALSE)),"")</f>
        <v/>
      </c>
      <c r="EF41" s="154" t="str">
        <f t="shared" si="63"/>
        <v/>
      </c>
      <c r="EG41" s="4"/>
      <c r="EH41" s="4"/>
      <c r="EI41" s="4"/>
      <c r="EJ41" s="4"/>
      <c r="EK41" s="4"/>
      <c r="EL41" s="4"/>
      <c r="EM41" s="4"/>
      <c r="EN41" s="3"/>
      <c r="EO41" s="3"/>
      <c r="EP41" t="str">
        <f>IF(EE41&lt;&gt;"", IFERROR(IF(VLOOKUP(C41,MACUAHANG!$A$5:$B$67,2,FALSE)=0,"",VLOOKUP(C41,MACUAHANG!$A$5:$B$67,2,FALSE)), ""), "")</f>
        <v/>
      </c>
      <c r="EQ41" s="4"/>
      <c r="ER41" s="4" t="str">
        <f t="shared" si="35"/>
        <v/>
      </c>
      <c r="ES41" s="4"/>
      <c r="ET41" s="4"/>
      <c r="EU41" s="4"/>
      <c r="EV41" s="4"/>
      <c r="EW41" s="4"/>
      <c r="EX41" s="4"/>
      <c r="EY41" s="4"/>
      <c r="EZ41" s="4"/>
      <c r="FA41" s="158" t="str">
        <f t="shared" si="36"/>
        <v/>
      </c>
      <c r="FB41" s="17"/>
      <c r="FC41" s="22" t="str">
        <f t="shared" si="37"/>
        <v/>
      </c>
      <c r="FD41" s="158" t="str">
        <f t="shared" si="38"/>
        <v/>
      </c>
      <c r="FE41" s="17"/>
      <c r="FF41" s="17"/>
      <c r="FG41" s="17" t="str">
        <f t="shared" si="39"/>
        <v/>
      </c>
      <c r="FH41" s="14" t="str">
        <f t="shared" si="40"/>
        <v/>
      </c>
      <c r="FI41" s="17"/>
      <c r="FJ41" s="200" t="str">
        <f>IFERROR(IF(VLOOKUP(C41,VILL!$A$5:$E$68,4,FALSE)=0,"",VLOOKUP(C41,VILL!$A$5:$E$68,4,FALSE)),"")</f>
        <v/>
      </c>
      <c r="FK41" s="154" t="str">
        <f t="shared" si="64"/>
        <v/>
      </c>
      <c r="FL41" s="4"/>
      <c r="FM41" s="4"/>
      <c r="FN41" s="4"/>
      <c r="FO41" s="4"/>
      <c r="FP41" s="4"/>
      <c r="FQ41" s="4"/>
      <c r="FR41" s="4"/>
      <c r="FS41" s="3"/>
      <c r="FT41" s="3"/>
      <c r="FU41" t="str">
        <f>IF(FJ41&lt;&gt;"", IFERROR(IF(VLOOKUP(C41,MACUAHANG!$A$5:$B$67,2,FALSE)=0,"",VLOOKUP(C41,MACUAHANG!$A$5:$B$67,2,FALSE)), ""), "")</f>
        <v/>
      </c>
      <c r="FV41" s="4"/>
      <c r="FW41" s="4" t="str">
        <f t="shared" si="41"/>
        <v/>
      </c>
      <c r="FX41" s="4"/>
      <c r="FY41" s="4"/>
      <c r="FZ41" s="4"/>
      <c r="GA41" s="4"/>
      <c r="GB41" s="4"/>
      <c r="GC41" s="4"/>
      <c r="GD41" s="4"/>
      <c r="GE41" s="4"/>
      <c r="GF41" s="158" t="str">
        <f t="shared" si="42"/>
        <v/>
      </c>
      <c r="GG41" s="17"/>
      <c r="GH41" s="14"/>
      <c r="GI41" s="18" t="str">
        <f t="shared" si="43"/>
        <v/>
      </c>
      <c r="GJ41" s="17"/>
      <c r="GK41" s="17"/>
      <c r="GL41" s="17" t="str">
        <f t="shared" si="44"/>
        <v/>
      </c>
      <c r="GM41" s="14" t="str">
        <f t="shared" si="45"/>
        <v/>
      </c>
      <c r="GN41" s="17"/>
      <c r="GO41" s="17" t="str">
        <f>IFERROR(IF(VLOOKUP(C41,RYO!$A$5:$E$68,4,FALSE)=0,"",VLOOKUP(C41,RYO!$A$5:$E$68,4,FALSE)),"")</f>
        <v/>
      </c>
      <c r="GP41" s="154" t="str">
        <f t="shared" si="65"/>
        <v/>
      </c>
      <c r="GQ41" s="4"/>
      <c r="GR41" s="4"/>
      <c r="GS41" s="4"/>
      <c r="GT41" s="4"/>
      <c r="GU41" s="4"/>
      <c r="GV41" s="4"/>
      <c r="GW41" s="4"/>
      <c r="GX41" s="3"/>
      <c r="GY41" s="3"/>
      <c r="GZ41" t="str">
        <f>IF(GO41&lt;&gt;"", IFERROR(IF(VLOOKUP(C41,MACUAHANG!$A$5:$B$67,2,FALSE)=0,"",VLOOKUP(C41,MACUAHANG!$A$5:$B$67,2,FALSE)), ""), "")</f>
        <v/>
      </c>
      <c r="HA41" s="4"/>
      <c r="HB41" s="4" t="str">
        <f t="shared" si="46"/>
        <v/>
      </c>
      <c r="HC41" s="4"/>
      <c r="HD41" s="4"/>
      <c r="HE41" s="4"/>
      <c r="HF41" s="4"/>
      <c r="HG41" s="4"/>
      <c r="HH41" s="4"/>
      <c r="HI41" s="4"/>
      <c r="HJ41" s="4"/>
      <c r="HK41" s="18" t="str">
        <f t="shared" si="47"/>
        <v/>
      </c>
      <c r="HL41" s="17"/>
      <c r="HM41" s="14"/>
      <c r="HN41" s="158" t="str">
        <f t="shared" si="48"/>
        <v/>
      </c>
      <c r="HO41" s="17"/>
      <c r="HP41" s="17"/>
      <c r="HQ41" s="17" t="str">
        <f t="shared" si="49"/>
        <v/>
      </c>
      <c r="HR41" s="14" t="str">
        <f t="shared" si="50"/>
        <v/>
      </c>
      <c r="HS41" s="17"/>
      <c r="HT41" s="163" t="str">
        <f>IFERROR(IF(VLOOKUP(C41,'MOMO '!C:E,3,FALSE)=0,"",VLOOKUP(C41,'MOMO '!C:E,3,FALSE)),"")</f>
        <v/>
      </c>
      <c r="HU41" s="154" t="str">
        <f t="shared" si="66"/>
        <v/>
      </c>
      <c r="HV41" s="4"/>
      <c r="HW41" s="4"/>
      <c r="HX41" s="4"/>
      <c r="HY41" s="4"/>
      <c r="HZ41" s="4"/>
      <c r="IA41" s="4"/>
      <c r="IB41" s="4"/>
      <c r="IC41" s="3"/>
      <c r="ID41" s="3"/>
      <c r="IE41" t="str">
        <f>IF(HT41&lt;&gt;"", IFERROR(IF(VLOOKUP(C41,MACUAHANG!$A$5:$B$67,2,FALSE)=0,"",VLOOKUP(C41,MACUAHANG!$A$5:$B$67,2,FALSE)), ""), "")</f>
        <v/>
      </c>
      <c r="IF41" s="4"/>
      <c r="IG41" s="4" t="str">
        <f t="shared" si="51"/>
        <v/>
      </c>
      <c r="IH41" s="4"/>
      <c r="II41" s="4"/>
      <c r="IJ41" s="4"/>
      <c r="IK41" s="4"/>
      <c r="IL41" s="4"/>
      <c r="IM41" s="4"/>
      <c r="IN41" s="4"/>
      <c r="IO41" s="4"/>
      <c r="IP41" s="18" t="str">
        <f t="shared" si="52"/>
        <v/>
      </c>
      <c r="IQ41" s="17"/>
      <c r="IR41" s="22" t="str">
        <f t="shared" si="53"/>
        <v/>
      </c>
      <c r="IS41" s="18" t="str">
        <f t="shared" si="54"/>
        <v/>
      </c>
      <c r="IT41" s="17"/>
      <c r="IU41" s="17"/>
      <c r="IV41" s="17" t="str">
        <f t="shared" si="55"/>
        <v/>
      </c>
      <c r="IW41" s="14" t="str">
        <f t="shared" si="56"/>
        <v/>
      </c>
      <c r="IX41" s="17"/>
      <c r="IY41" s="17" t="str">
        <f>IFERROR(IF(VLOOKUP(C41,XANH_PIVOT!$C$5:$D$67,2,FALSE)=0,"",VLOOKUP(C41,XANH_PIVOT!$C$5:$D$67,2,FALSE)),"")</f>
        <v/>
      </c>
      <c r="IZ41" s="154" t="str">
        <f t="shared" si="67"/>
        <v/>
      </c>
      <c r="JA41" s="4"/>
      <c r="JB41" s="4"/>
      <c r="JC41" s="4"/>
      <c r="JD41" s="4"/>
      <c r="JE41" s="4"/>
      <c r="JF41" s="4"/>
      <c r="JG41" s="4"/>
      <c r="JH41" s="3"/>
      <c r="JI41" s="3"/>
      <c r="JJ41" t="str">
        <f>IF(IY41&lt;&gt;"", IFERROR(IF(VLOOKUP(C41,MACUAHANG!$A$5:$B$67,2,FALSE)=0,"",VLOOKUP(C41,MACUAHANG!$A$5:$B$67,2,FALSE)), ""), "")</f>
        <v/>
      </c>
      <c r="JK41" s="4"/>
      <c r="JL41" s="4" t="str">
        <f t="shared" si="57"/>
        <v/>
      </c>
      <c r="JM41" s="4"/>
      <c r="JN41" s="4"/>
      <c r="JO41" s="4"/>
      <c r="JP41" s="4"/>
      <c r="JQ41" s="4"/>
      <c r="JR41" s="4"/>
      <c r="JS41" s="4"/>
      <c r="JT41" s="4"/>
      <c r="JU41" s="18" t="str">
        <f t="shared" si="58"/>
        <v/>
      </c>
      <c r="JV41" s="17"/>
    </row>
    <row r="42" spans="1:282" ht="22.5" customHeight="1">
      <c r="A42" s="5">
        <f t="shared" si="9"/>
        <v>20</v>
      </c>
      <c r="B42" s="264" t="s">
        <v>447</v>
      </c>
      <c r="C42" s="7" t="s">
        <v>94</v>
      </c>
      <c r="D42" s="25">
        <v>0</v>
      </c>
      <c r="E42" s="16" t="str">
        <f t="shared" si="10"/>
        <v/>
      </c>
      <c r="H42" s="28" t="str">
        <f t="shared" si="11"/>
        <v/>
      </c>
      <c r="I42" s="222" t="str">
        <f t="shared" si="12"/>
        <v/>
      </c>
      <c r="K42" t="str">
        <f>IFERROR(IF(VLOOKUP(C42,'PHÍ RÚT TIỀN'!$C$5:$F$67,4,FALSE)=0,"",VLOOKUP(C42,'PHÍ RÚT TIỀN'!$C$5:$F$67,4,FALSE)),"")</f>
        <v/>
      </c>
      <c r="L42" s="23" t="str">
        <f t="shared" si="59"/>
        <v/>
      </c>
      <c r="V42" t="str">
        <f>IF(K42&lt;&gt;"", IFERROR(IF(VLOOKUP(C42,MACUAHANG!$A$5:$B$67,2,FALSE)=0,"",VLOOKUP(C42,MACUAHANG!$A$5:$B$67,2,FALSE)), ""), "")</f>
        <v/>
      </c>
      <c r="X42" t="str">
        <f t="shared" si="13"/>
        <v/>
      </c>
      <c r="AG42" s="16" t="str">
        <f t="shared" si="14"/>
        <v/>
      </c>
      <c r="AH42" s="14"/>
      <c r="AI42" s="14"/>
      <c r="AJ42" s="16" t="str">
        <f t="shared" si="15"/>
        <v/>
      </c>
      <c r="AM42" s="28" t="str">
        <f t="shared" si="16"/>
        <v/>
      </c>
      <c r="AN42" t="str">
        <f t="shared" si="17"/>
        <v/>
      </c>
      <c r="AP42" t="str">
        <f>IFERROR(IF(VLOOKUP(C42,GRAB!$C42:$D104,2,FALSE)=0,"",VLOOKUP(C42,GRAB!C:D,2,FALSE)),"")</f>
        <v/>
      </c>
      <c r="AQ42" s="74" t="str">
        <f t="shared" si="60"/>
        <v/>
      </c>
      <c r="BA42" t="str">
        <f>IF(AP42&lt;&gt;"", IFERROR(IF(VLOOKUP(C42,MACUAHANG!$A$5:$B$67,2,FALSE)=0,"",VLOOKUP(C42,MACUAHANG!$A$5:$B$67,2,FALSE)), ""), "")</f>
        <v/>
      </c>
      <c r="BC42" t="str">
        <f t="shared" si="18"/>
        <v/>
      </c>
      <c r="BL42" s="72" t="str">
        <f t="shared" si="19"/>
        <v/>
      </c>
      <c r="BM42" s="14"/>
      <c r="BN42" s="14"/>
      <c r="BO42" s="158" t="str">
        <f t="shared" si="20"/>
        <v/>
      </c>
      <c r="BP42" s="17"/>
      <c r="BQ42" s="17"/>
      <c r="BR42" s="164" t="str">
        <f t="shared" si="21"/>
        <v/>
      </c>
      <c r="BS42" s="14" t="str">
        <f t="shared" si="22"/>
        <v/>
      </c>
      <c r="BT42" s="17"/>
      <c r="BU42" s="17" t="str">
        <f>IFERROR(IF(VLOOKUP(C42,BE!C42:D104,2,FALSE)=0,"",VLOOKUP(C42,BE!C:D,2,FALSE)),"")</f>
        <v/>
      </c>
      <c r="BV42" s="154" t="str">
        <f t="shared" si="61"/>
        <v/>
      </c>
      <c r="BW42" s="4"/>
      <c r="BX42" s="4"/>
      <c r="BY42" s="4"/>
      <c r="BZ42" s="4"/>
      <c r="CA42" s="4"/>
      <c r="CB42" s="4"/>
      <c r="CC42" s="4"/>
      <c r="CD42" s="3"/>
      <c r="CE42" s="3"/>
      <c r="CF42" t="str">
        <f>IF(BU42&lt;&gt;"", IFERROR(IF(VLOOKUP(C42,MACUAHANG!$A$5:$B$67,2,FALSE)=0,"",VLOOKUP(C42,MACUAHANG!$A$5:$B$67,2,FALSE)), ""), "")</f>
        <v/>
      </c>
      <c r="CG42" s="4"/>
      <c r="CH42" t="str">
        <f t="shared" si="23"/>
        <v/>
      </c>
      <c r="CI42" s="4"/>
      <c r="CJ42" s="4"/>
      <c r="CK42" s="4"/>
      <c r="CL42" s="4"/>
      <c r="CM42" s="4"/>
      <c r="CN42" s="4"/>
      <c r="CO42" s="4"/>
      <c r="CP42" s="4"/>
      <c r="CQ42" s="158" t="str">
        <f t="shared" si="24"/>
        <v/>
      </c>
      <c r="CR42" s="17"/>
      <c r="CS42" s="22" t="str">
        <f t="shared" si="25"/>
        <v/>
      </c>
      <c r="CT42" s="158" t="str">
        <f t="shared" si="26"/>
        <v/>
      </c>
      <c r="CU42" s="17"/>
      <c r="CV42" s="17"/>
      <c r="CW42" s="164" t="str">
        <f t="shared" si="27"/>
        <v/>
      </c>
      <c r="CX42" s="165" t="str">
        <f t="shared" si="28"/>
        <v/>
      </c>
      <c r="CY42" s="17"/>
      <c r="CZ42" s="163" t="str">
        <f>IFERROR(IF(VLOOKUP(C42,'ZALO-PAY'!$C$5:$F$67,2,FALSE)=0,"",VLOOKUP(C42,'ZALO-PAY'!$C$5:$F$67,2,FALSE)),"")</f>
        <v/>
      </c>
      <c r="DA42" s="154" t="str">
        <f t="shared" si="62"/>
        <v/>
      </c>
      <c r="DB42" s="4"/>
      <c r="DC42" s="4"/>
      <c r="DD42" s="4"/>
      <c r="DE42" s="4"/>
      <c r="DF42" s="4"/>
      <c r="DG42" s="4"/>
      <c r="DH42" s="4"/>
      <c r="DI42" s="3"/>
      <c r="DJ42" s="3"/>
      <c r="DK42" t="str">
        <f>IF(CZ42&lt;&gt;"", IFERROR(IF(VLOOKUP(C42,MACUAHANG!$A$5:$B$67,2,FALSE)=0,"",VLOOKUP(C42,MACUAHANG!$A$5:$B$67,2,FALSE)), ""), "")</f>
        <v/>
      </c>
      <c r="DL42" s="4"/>
      <c r="DM42" s="4" t="str">
        <f t="shared" si="29"/>
        <v/>
      </c>
      <c r="DN42" s="4"/>
      <c r="DO42" s="4"/>
      <c r="DP42" s="4"/>
      <c r="DQ42" s="4"/>
      <c r="DR42" s="4"/>
      <c r="DS42" s="4"/>
      <c r="DT42" s="4"/>
      <c r="DU42" s="4"/>
      <c r="DV42" s="158" t="str">
        <f t="shared" si="30"/>
        <v/>
      </c>
      <c r="DW42" s="17"/>
      <c r="DX42" s="22" t="str">
        <f t="shared" si="31"/>
        <v/>
      </c>
      <c r="DY42" s="158" t="str">
        <f t="shared" si="32"/>
        <v/>
      </c>
      <c r="DZ42" s="17"/>
      <c r="EA42" s="17"/>
      <c r="EB42" s="164" t="str">
        <f t="shared" si="33"/>
        <v/>
      </c>
      <c r="EC42" s="14" t="str">
        <f t="shared" si="34"/>
        <v/>
      </c>
      <c r="ED42" s="17"/>
      <c r="EE42" s="163" t="str">
        <f>IFERROR(IF(VLOOKUP(C42,'VN-PAY'!$C$5:$D$67,2,FALSE)=0,"",VLOOKUP(C42,'VN-PAY'!$C$5:$D$67,2,FALSE)),"")</f>
        <v/>
      </c>
      <c r="EF42" s="154" t="str">
        <f t="shared" si="63"/>
        <v/>
      </c>
      <c r="EG42" s="4"/>
      <c r="EH42" s="4"/>
      <c r="EI42" s="4"/>
      <c r="EJ42" s="4"/>
      <c r="EK42" s="4"/>
      <c r="EL42" s="4"/>
      <c r="EM42" s="4"/>
      <c r="EN42" s="3"/>
      <c r="EO42" s="3"/>
      <c r="EP42" t="str">
        <f>IF(EE42&lt;&gt;"", IFERROR(IF(VLOOKUP(C42,MACUAHANG!$A$5:$B$67,2,FALSE)=0,"",VLOOKUP(C42,MACUAHANG!$A$5:$B$67,2,FALSE)), ""), "")</f>
        <v/>
      </c>
      <c r="EQ42" s="4"/>
      <c r="ER42" s="4" t="str">
        <f t="shared" si="35"/>
        <v/>
      </c>
      <c r="ES42" s="4"/>
      <c r="ET42" s="4"/>
      <c r="EU42" s="4"/>
      <c r="EV42" s="4"/>
      <c r="EW42" s="4"/>
      <c r="EX42" s="4"/>
      <c r="EY42" s="4"/>
      <c r="EZ42" s="4"/>
      <c r="FA42" s="158" t="str">
        <f t="shared" si="36"/>
        <v/>
      </c>
      <c r="FB42" s="17"/>
      <c r="FC42" s="22" t="str">
        <f t="shared" si="37"/>
        <v/>
      </c>
      <c r="FD42" s="158" t="str">
        <f t="shared" si="38"/>
        <v/>
      </c>
      <c r="FE42" s="17"/>
      <c r="FF42" s="17"/>
      <c r="FG42" s="17" t="str">
        <f t="shared" si="39"/>
        <v/>
      </c>
      <c r="FH42" s="14" t="str">
        <f t="shared" si="40"/>
        <v/>
      </c>
      <c r="FI42" s="17"/>
      <c r="FJ42" s="200" t="str">
        <f>IFERROR(IF(VLOOKUP(C42,VILL!$A$5:$E$68,4,FALSE)=0,"",VLOOKUP(C42,VILL!$A$5:$E$68,4,FALSE)),"")</f>
        <v/>
      </c>
      <c r="FK42" s="154" t="str">
        <f t="shared" si="64"/>
        <v/>
      </c>
      <c r="FL42" s="4"/>
      <c r="FM42" s="4"/>
      <c r="FN42" s="4"/>
      <c r="FO42" s="4"/>
      <c r="FP42" s="4"/>
      <c r="FQ42" s="4"/>
      <c r="FR42" s="4"/>
      <c r="FS42" s="3"/>
      <c r="FT42" s="3"/>
      <c r="FU42" t="str">
        <f>IF(FJ42&lt;&gt;"", IFERROR(IF(VLOOKUP(C42,MACUAHANG!$A$5:$B$67,2,FALSE)=0,"",VLOOKUP(C42,MACUAHANG!$A$5:$B$67,2,FALSE)), ""), "")</f>
        <v/>
      </c>
      <c r="FV42" s="4"/>
      <c r="FW42" s="4" t="str">
        <f t="shared" si="41"/>
        <v/>
      </c>
      <c r="FX42" s="4"/>
      <c r="FY42" s="4"/>
      <c r="FZ42" s="4"/>
      <c r="GA42" s="4"/>
      <c r="GB42" s="4"/>
      <c r="GC42" s="4"/>
      <c r="GD42" s="4"/>
      <c r="GE42" s="4"/>
      <c r="GF42" s="158" t="str">
        <f t="shared" si="42"/>
        <v/>
      </c>
      <c r="GG42" s="17"/>
      <c r="GH42" s="14"/>
      <c r="GI42" s="18" t="str">
        <f t="shared" si="43"/>
        <v/>
      </c>
      <c r="GJ42" s="17"/>
      <c r="GK42" s="17"/>
      <c r="GL42" s="17" t="str">
        <f t="shared" si="44"/>
        <v/>
      </c>
      <c r="GM42" s="14" t="str">
        <f t="shared" si="45"/>
        <v/>
      </c>
      <c r="GN42" s="17"/>
      <c r="GO42" s="17" t="str">
        <f>IFERROR(IF(VLOOKUP(C42,RYO!$A$5:$E$68,4,FALSE)=0,"",VLOOKUP(C42,RYO!$A$5:$E$68,4,FALSE)),"")</f>
        <v/>
      </c>
      <c r="GP42" s="154" t="str">
        <f t="shared" si="65"/>
        <v/>
      </c>
      <c r="GQ42" s="4"/>
      <c r="GR42" s="4"/>
      <c r="GS42" s="4"/>
      <c r="GT42" s="4"/>
      <c r="GU42" s="4"/>
      <c r="GV42" s="4"/>
      <c r="GW42" s="4"/>
      <c r="GX42" s="3"/>
      <c r="GY42" s="3"/>
      <c r="GZ42" t="str">
        <f>IF(GO42&lt;&gt;"", IFERROR(IF(VLOOKUP(C42,MACUAHANG!$A$5:$B$67,2,FALSE)=0,"",VLOOKUP(C42,MACUAHANG!$A$5:$B$67,2,FALSE)), ""), "")</f>
        <v/>
      </c>
      <c r="HA42" s="4"/>
      <c r="HB42" s="4" t="str">
        <f t="shared" si="46"/>
        <v/>
      </c>
      <c r="HC42" s="4"/>
      <c r="HD42" s="4"/>
      <c r="HE42" s="4"/>
      <c r="HF42" s="4"/>
      <c r="HG42" s="4"/>
      <c r="HH42" s="4"/>
      <c r="HI42" s="4"/>
      <c r="HJ42" s="4"/>
      <c r="HK42" s="18" t="str">
        <f t="shared" si="47"/>
        <v/>
      </c>
      <c r="HL42" s="17"/>
      <c r="HM42" s="14"/>
      <c r="HN42" s="158">
        <f t="shared" si="48"/>
        <v>45909</v>
      </c>
      <c r="HO42" s="17"/>
      <c r="HP42" s="17"/>
      <c r="HQ42" s="17">
        <f t="shared" si="49"/>
        <v>1121</v>
      </c>
      <c r="HR42" s="14" t="str">
        <f t="shared" si="50"/>
        <v>113103</v>
      </c>
      <c r="HS42" s="17"/>
      <c r="HT42" s="163">
        <f>IFERROR(IF(VLOOKUP(C42,'MOMO '!C:E,3,FALSE)=0,"",VLOOKUP(C42,'MOMO '!C:E,3,FALSE)),"")</f>
        <v>8277.5</v>
      </c>
      <c r="HU42" s="154" t="str">
        <f t="shared" si="66"/>
        <v>Chi phí chiết khấu trả cho kênh đối tác MoMo 09/09/2025 chi nhánh CÀ PHÊ MUỐI CHÚ LONG - 884 PHÚ RIỀNG ĐỎ - BP</v>
      </c>
      <c r="HV42" s="4"/>
      <c r="HW42" s="4"/>
      <c r="HX42" s="4"/>
      <c r="HY42" s="4"/>
      <c r="HZ42" s="4"/>
      <c r="IA42" s="4"/>
      <c r="IB42" s="4"/>
      <c r="IC42" s="3"/>
      <c r="ID42" s="3"/>
      <c r="IE42" t="str">
        <f>IF(HT42&lt;&gt;"", IFERROR(IF(VLOOKUP(C42,MACUAHANG!$A$5:$B$67,2,FALSE)=0,"",VLOOKUP(C42,MACUAHANG!$A$5:$B$67,2,FALSE)), ""), "")</f>
        <v>CH.884PRD</v>
      </c>
      <c r="IF42" s="4"/>
      <c r="IG42" s="4" t="str">
        <f t="shared" si="51"/>
        <v>VH.PHH</v>
      </c>
      <c r="IH42" s="4"/>
      <c r="II42" s="4"/>
      <c r="IJ42" s="4"/>
      <c r="IK42" s="4"/>
      <c r="IL42" s="4"/>
      <c r="IM42" s="4"/>
      <c r="IN42" s="4"/>
      <c r="IO42" s="4"/>
      <c r="IP42" s="18">
        <f t="shared" si="52"/>
        <v>45909</v>
      </c>
      <c r="IQ42" s="17"/>
      <c r="IR42" s="22" t="str">
        <f t="shared" si="53"/>
        <v>Momo</v>
      </c>
      <c r="IS42" s="18" t="str">
        <f t="shared" si="54"/>
        <v/>
      </c>
      <c r="IT42" s="17"/>
      <c r="IU42" s="17"/>
      <c r="IV42" s="17" t="str">
        <f t="shared" si="55"/>
        <v/>
      </c>
      <c r="IW42" s="14" t="str">
        <f t="shared" si="56"/>
        <v/>
      </c>
      <c r="IX42" s="17"/>
      <c r="IY42" s="17" t="str">
        <f>IFERROR(IF(VLOOKUP(C42,XANH_PIVOT!$C$5:$D$67,2,FALSE)=0,"",VLOOKUP(C42,XANH_PIVOT!$C$5:$D$67,2,FALSE)),"")</f>
        <v/>
      </c>
      <c r="IZ42" s="154" t="str">
        <f t="shared" si="67"/>
        <v/>
      </c>
      <c r="JA42" s="4"/>
      <c r="JB42" s="4"/>
      <c r="JC42" s="4"/>
      <c r="JD42" s="4"/>
      <c r="JE42" s="4"/>
      <c r="JF42" s="4"/>
      <c r="JG42" s="4"/>
      <c r="JH42" s="3"/>
      <c r="JI42" s="3"/>
      <c r="JJ42" t="str">
        <f>IF(IY42&lt;&gt;"", IFERROR(IF(VLOOKUP(C42,MACUAHANG!$A$5:$B$67,2,FALSE)=0,"",VLOOKUP(C42,MACUAHANG!$A$5:$B$67,2,FALSE)), ""), "")</f>
        <v/>
      </c>
      <c r="JK42" s="4"/>
      <c r="JL42" s="4" t="str">
        <f t="shared" si="57"/>
        <v/>
      </c>
      <c r="JM42" s="4"/>
      <c r="JN42" s="4"/>
      <c r="JO42" s="4"/>
      <c r="JP42" s="4"/>
      <c r="JQ42" s="4"/>
      <c r="JR42" s="4"/>
      <c r="JS42" s="4"/>
      <c r="JT42" s="4"/>
      <c r="JU42" s="18" t="str">
        <f t="shared" si="58"/>
        <v/>
      </c>
      <c r="JV42" s="17"/>
    </row>
    <row r="43" spans="1:282" ht="22.5" customHeight="1">
      <c r="A43" s="5">
        <v>20</v>
      </c>
      <c r="B43" s="264" t="s">
        <v>448</v>
      </c>
      <c r="C43" s="6" t="s">
        <v>95</v>
      </c>
      <c r="D43" s="25">
        <v>0</v>
      </c>
      <c r="E43" s="16" t="str">
        <f t="shared" si="10"/>
        <v/>
      </c>
      <c r="H43" s="28" t="str">
        <f t="shared" si="11"/>
        <v/>
      </c>
      <c r="I43" s="222" t="str">
        <f t="shared" si="12"/>
        <v/>
      </c>
      <c r="K43" t="str">
        <f>IFERROR(IF(VLOOKUP(C43,'PHÍ RÚT TIỀN'!$C$5:$F$67,4,FALSE)=0,"",VLOOKUP(C43,'PHÍ RÚT TIỀN'!$C$5:$F$67,4,FALSE)),"")</f>
        <v/>
      </c>
      <c r="L43" s="23" t="str">
        <f t="shared" si="59"/>
        <v/>
      </c>
      <c r="V43" t="str">
        <f>IF(K43&lt;&gt;"", IFERROR(IF(VLOOKUP(C43,MACUAHANG!$A$5:$B$67,2,FALSE)=0,"",VLOOKUP(C43,MACUAHANG!$A$5:$B$67,2,FALSE)), ""), "")</f>
        <v/>
      </c>
      <c r="X43" t="str">
        <f t="shared" si="13"/>
        <v/>
      </c>
      <c r="AG43" s="16" t="str">
        <f t="shared" si="14"/>
        <v/>
      </c>
      <c r="AH43" s="14"/>
      <c r="AI43" s="14"/>
      <c r="AJ43" s="16" t="str">
        <f t="shared" si="15"/>
        <v/>
      </c>
      <c r="AM43" s="28" t="str">
        <f t="shared" si="16"/>
        <v/>
      </c>
      <c r="AN43" t="str">
        <f t="shared" si="17"/>
        <v/>
      </c>
      <c r="AP43" t="str">
        <f>IFERROR(IF(VLOOKUP(C43,GRAB!$C43:$D105,2,FALSE)=0,"",VLOOKUP(C43,GRAB!C:D,2,FALSE)),"")</f>
        <v/>
      </c>
      <c r="AQ43" s="74" t="str">
        <f t="shared" si="60"/>
        <v/>
      </c>
      <c r="BA43" t="str">
        <f>IF(AP43&lt;&gt;"", IFERROR(IF(VLOOKUP(C43,MACUAHANG!$A$5:$B$67,2,FALSE)=0,"",VLOOKUP(C43,MACUAHANG!$A$5:$B$67,2,FALSE)), ""), "")</f>
        <v/>
      </c>
      <c r="BC43" t="str">
        <f t="shared" si="18"/>
        <v/>
      </c>
      <c r="BL43" s="72" t="str">
        <f t="shared" si="19"/>
        <v/>
      </c>
      <c r="BM43" s="14"/>
      <c r="BN43" s="14"/>
      <c r="BO43" s="158" t="str">
        <f t="shared" si="20"/>
        <v/>
      </c>
      <c r="BP43" s="17"/>
      <c r="BQ43" s="17"/>
      <c r="BR43" s="164" t="str">
        <f t="shared" si="21"/>
        <v/>
      </c>
      <c r="BS43" s="14" t="str">
        <f t="shared" si="22"/>
        <v/>
      </c>
      <c r="BT43" s="17"/>
      <c r="BU43" s="17" t="str">
        <f>IFERROR(IF(VLOOKUP(C43,BE!C43:D105,2,FALSE)=0,"",VLOOKUP(C43,BE!C:D,2,FALSE)),"")</f>
        <v/>
      </c>
      <c r="BV43" s="154" t="str">
        <f t="shared" si="61"/>
        <v/>
      </c>
      <c r="BW43" s="4"/>
      <c r="BX43" s="4"/>
      <c r="BY43" s="4"/>
      <c r="BZ43" s="4"/>
      <c r="CA43" s="4"/>
      <c r="CB43" s="4"/>
      <c r="CC43" s="4"/>
      <c r="CD43" s="3"/>
      <c r="CE43" s="3"/>
      <c r="CF43" t="str">
        <f>IF(BU43&lt;&gt;"", IFERROR(IF(VLOOKUP(C43,MACUAHANG!$A$5:$B$67,2,FALSE)=0,"",VLOOKUP(C43,MACUAHANG!$A$5:$B$67,2,FALSE)), ""), "")</f>
        <v/>
      </c>
      <c r="CG43" s="4"/>
      <c r="CH43" t="str">
        <f t="shared" si="23"/>
        <v/>
      </c>
      <c r="CI43" s="4"/>
      <c r="CJ43" s="4"/>
      <c r="CK43" s="4"/>
      <c r="CL43" s="4"/>
      <c r="CM43" s="4"/>
      <c r="CN43" s="4"/>
      <c r="CO43" s="4"/>
      <c r="CP43" s="4"/>
      <c r="CQ43" s="158" t="str">
        <f t="shared" si="24"/>
        <v/>
      </c>
      <c r="CR43" s="17"/>
      <c r="CS43" s="22" t="str">
        <f t="shared" si="25"/>
        <v/>
      </c>
      <c r="CT43" s="158">
        <f t="shared" si="26"/>
        <v>45909</v>
      </c>
      <c r="CU43" s="17"/>
      <c r="CV43" s="17"/>
      <c r="CW43" s="164">
        <f t="shared" si="27"/>
        <v>1121</v>
      </c>
      <c r="CX43" s="165" t="str">
        <f t="shared" si="28"/>
        <v>113106</v>
      </c>
      <c r="CY43" s="17"/>
      <c r="CZ43" s="163">
        <f>IFERROR(IF(VLOOKUP(C43,'ZALO-PAY'!$C$5:$F$67,2,FALSE)=0,"",VLOOKUP(C43,'ZALO-PAY'!$C$5:$F$67,2,FALSE)),"")</f>
        <v>958</v>
      </c>
      <c r="DA43" s="154" t="str">
        <f t="shared" si="62"/>
        <v>Chi phí chiết khấu trả cho kênh đối tác ZaloPay 09/09/2025 chi nhánh CÀ PHÊ MUỐI CHÚ LONG - 615 CMT8 - BÀ RỊA</v>
      </c>
      <c r="DB43" s="4"/>
      <c r="DC43" s="4"/>
      <c r="DD43" s="4"/>
      <c r="DE43" s="4"/>
      <c r="DF43" s="4"/>
      <c r="DG43" s="4"/>
      <c r="DH43" s="4"/>
      <c r="DI43" s="3"/>
      <c r="DJ43" s="3"/>
      <c r="DK43" t="str">
        <f>IF(CZ43&lt;&gt;"", IFERROR(IF(VLOOKUP(C43,MACUAHANG!$A$5:$B$67,2,FALSE)=0,"",VLOOKUP(C43,MACUAHANG!$A$5:$B$67,2,FALSE)), ""), "")</f>
        <v>CH.615CMT8</v>
      </c>
      <c r="DL43" s="4"/>
      <c r="DM43" s="4" t="str">
        <f t="shared" si="29"/>
        <v>VH.PHH</v>
      </c>
      <c r="DN43" s="4"/>
      <c r="DO43" s="4"/>
      <c r="DP43" s="4"/>
      <c r="DQ43" s="4"/>
      <c r="DR43" s="4"/>
      <c r="DS43" s="4"/>
      <c r="DT43" s="4"/>
      <c r="DU43" s="4"/>
      <c r="DV43" s="158">
        <f t="shared" si="30"/>
        <v>45909</v>
      </c>
      <c r="DW43" s="17"/>
      <c r="DX43" s="22" t="str">
        <f t="shared" si="31"/>
        <v>ZaloPay</v>
      </c>
      <c r="DY43" s="158">
        <f t="shared" si="32"/>
        <v>45909</v>
      </c>
      <c r="DZ43" s="17"/>
      <c r="EA43" s="17"/>
      <c r="EB43" s="164">
        <f t="shared" si="33"/>
        <v>1121</v>
      </c>
      <c r="EC43" s="14" t="str">
        <f t="shared" si="34"/>
        <v>113111</v>
      </c>
      <c r="ED43" s="17"/>
      <c r="EE43" s="163">
        <f>IFERROR(IF(VLOOKUP(C43,'VN-PAY'!$C$5:$D$67,2,FALSE)=0,"",VLOOKUP(C43,'VN-PAY'!$C$5:$D$67,2,FALSE)),"")</f>
        <v>5040</v>
      </c>
      <c r="EF43" s="154" t="str">
        <f t="shared" si="63"/>
        <v>Chi phí chiết khấu trả cho kênh đối tác VnPay 09/09/2025 chi nhánh CÀ PHÊ MUỐI CHÚ LONG - 615 CMT8 - BÀ RỊA</v>
      </c>
      <c r="EG43" s="4"/>
      <c r="EH43" s="4"/>
      <c r="EI43" s="4"/>
      <c r="EJ43" s="4"/>
      <c r="EK43" s="4"/>
      <c r="EL43" s="4"/>
      <c r="EM43" s="4"/>
      <c r="EN43" s="3"/>
      <c r="EO43" s="3"/>
      <c r="EP43" t="str">
        <f>IF(EE43&lt;&gt;"", IFERROR(IF(VLOOKUP(C43,MACUAHANG!$A$5:$B$67,2,FALSE)=0,"",VLOOKUP(C43,MACUAHANG!$A$5:$B$67,2,FALSE)), ""), "")</f>
        <v>CH.615CMT8</v>
      </c>
      <c r="EQ43" s="4"/>
      <c r="ER43" s="4" t="str">
        <f t="shared" si="35"/>
        <v>VH.PHH</v>
      </c>
      <c r="ES43" s="4"/>
      <c r="ET43" s="4"/>
      <c r="EU43" s="4"/>
      <c r="EV43" s="4"/>
      <c r="EW43" s="4"/>
      <c r="EX43" s="4"/>
      <c r="EY43" s="4"/>
      <c r="EZ43" s="4"/>
      <c r="FA43" s="158">
        <f t="shared" si="36"/>
        <v>45909</v>
      </c>
      <c r="FB43" s="17"/>
      <c r="FC43" s="22" t="str">
        <f t="shared" si="37"/>
        <v>VNPay</v>
      </c>
      <c r="FD43" s="158" t="str">
        <f t="shared" si="38"/>
        <v/>
      </c>
      <c r="FE43" s="17"/>
      <c r="FF43" s="17"/>
      <c r="FG43" s="17" t="str">
        <f t="shared" si="39"/>
        <v/>
      </c>
      <c r="FH43" s="14" t="str">
        <f t="shared" si="40"/>
        <v/>
      </c>
      <c r="FI43" s="17"/>
      <c r="FJ43" s="200" t="str">
        <f>IFERROR(IF(VLOOKUP(C43,VILL!$A$5:$E$68,4,FALSE)=0,"",VLOOKUP(C43,VILL!$A$5:$E$68,4,FALSE)),"")</f>
        <v/>
      </c>
      <c r="FK43" s="154" t="str">
        <f t="shared" si="64"/>
        <v/>
      </c>
      <c r="FL43" s="4"/>
      <c r="FM43" s="4"/>
      <c r="FN43" s="4"/>
      <c r="FO43" s="4"/>
      <c r="FP43" s="4"/>
      <c r="FQ43" s="4"/>
      <c r="FR43" s="4"/>
      <c r="FS43" s="3"/>
      <c r="FT43" s="3"/>
      <c r="FU43" t="str">
        <f>IF(FJ43&lt;&gt;"", IFERROR(IF(VLOOKUP(C43,MACUAHANG!$A$5:$B$67,2,FALSE)=0,"",VLOOKUP(C43,MACUAHANG!$A$5:$B$67,2,FALSE)), ""), "")</f>
        <v/>
      </c>
      <c r="FV43" s="4"/>
      <c r="FW43" s="4" t="str">
        <f t="shared" si="41"/>
        <v/>
      </c>
      <c r="FX43" s="4"/>
      <c r="FY43" s="4"/>
      <c r="FZ43" s="4"/>
      <c r="GA43" s="4"/>
      <c r="GB43" s="4"/>
      <c r="GC43" s="4"/>
      <c r="GD43" s="4"/>
      <c r="GE43" s="4"/>
      <c r="GF43" s="158" t="str">
        <f t="shared" si="42"/>
        <v/>
      </c>
      <c r="GG43" s="17"/>
      <c r="GH43" s="14"/>
      <c r="GI43" s="18" t="str">
        <f t="shared" si="43"/>
        <v/>
      </c>
      <c r="GJ43" s="17"/>
      <c r="GK43" s="17"/>
      <c r="GL43" s="17" t="str">
        <f t="shared" si="44"/>
        <v/>
      </c>
      <c r="GM43" s="14" t="str">
        <f t="shared" si="45"/>
        <v/>
      </c>
      <c r="GN43" s="17"/>
      <c r="GO43" s="17" t="str">
        <f>IFERROR(IF(VLOOKUP(C43,RYO!$A$5:$E$68,4,FALSE)=0,"",VLOOKUP(C43,RYO!$A$5:$E$68,4,FALSE)),"")</f>
        <v/>
      </c>
      <c r="GP43" s="154" t="str">
        <f t="shared" si="65"/>
        <v/>
      </c>
      <c r="GQ43" s="4"/>
      <c r="GR43" s="4"/>
      <c r="GS43" s="4"/>
      <c r="GT43" s="4"/>
      <c r="GU43" s="4"/>
      <c r="GV43" s="4"/>
      <c r="GW43" s="4"/>
      <c r="GX43" s="3"/>
      <c r="GY43" s="3"/>
      <c r="GZ43" t="str">
        <f>IF(GO43&lt;&gt;"", IFERROR(IF(VLOOKUP(C43,MACUAHANG!$A$5:$B$67,2,FALSE)=0,"",VLOOKUP(C43,MACUAHANG!$A$5:$B$67,2,FALSE)), ""), "")</f>
        <v/>
      </c>
      <c r="HA43" s="4"/>
      <c r="HB43" s="4" t="str">
        <f t="shared" si="46"/>
        <v/>
      </c>
      <c r="HC43" s="4"/>
      <c r="HD43" s="4"/>
      <c r="HE43" s="4"/>
      <c r="HF43" s="4"/>
      <c r="HG43" s="4"/>
      <c r="HH43" s="4"/>
      <c r="HI43" s="4"/>
      <c r="HJ43" s="4"/>
      <c r="HK43" s="18" t="str">
        <f t="shared" si="47"/>
        <v/>
      </c>
      <c r="HL43" s="17"/>
      <c r="HM43" s="14"/>
      <c r="HN43" s="158" t="str">
        <f t="shared" si="48"/>
        <v/>
      </c>
      <c r="HO43" s="17"/>
      <c r="HP43" s="17"/>
      <c r="HQ43" s="17" t="str">
        <f t="shared" si="49"/>
        <v/>
      </c>
      <c r="HR43" s="14" t="str">
        <f t="shared" si="50"/>
        <v/>
      </c>
      <c r="HS43" s="17"/>
      <c r="HT43" s="163" t="str">
        <f>IFERROR(IF(VLOOKUP(C43,'MOMO '!C:E,3,FALSE)=0,"",VLOOKUP(C43,'MOMO '!C:E,3,FALSE)),"")</f>
        <v/>
      </c>
      <c r="HU43" s="154" t="str">
        <f t="shared" si="66"/>
        <v/>
      </c>
      <c r="HV43" s="4"/>
      <c r="HW43" s="4"/>
      <c r="HX43" s="4"/>
      <c r="HY43" s="4"/>
      <c r="HZ43" s="4"/>
      <c r="IA43" s="4"/>
      <c r="IB43" s="4"/>
      <c r="IC43" s="3"/>
      <c r="ID43" s="3"/>
      <c r="IE43" t="str">
        <f>IF(HT43&lt;&gt;"", IFERROR(IF(VLOOKUP(C43,MACUAHANG!$A$5:$B$67,2,FALSE)=0,"",VLOOKUP(C43,MACUAHANG!$A$5:$B$67,2,FALSE)), ""), "")</f>
        <v/>
      </c>
      <c r="IF43" s="4"/>
      <c r="IG43" s="4" t="str">
        <f t="shared" si="51"/>
        <v/>
      </c>
      <c r="IH43" s="4"/>
      <c r="II43" s="4"/>
      <c r="IJ43" s="4"/>
      <c r="IK43" s="4"/>
      <c r="IL43" s="4"/>
      <c r="IM43" s="4"/>
      <c r="IN43" s="4"/>
      <c r="IO43" s="4"/>
      <c r="IP43" s="18" t="str">
        <f t="shared" si="52"/>
        <v/>
      </c>
      <c r="IQ43" s="17"/>
      <c r="IR43" s="22" t="str">
        <f t="shared" si="53"/>
        <v/>
      </c>
      <c r="IS43" s="18" t="str">
        <f t="shared" si="54"/>
        <v/>
      </c>
      <c r="IT43" s="17"/>
      <c r="IU43" s="17"/>
      <c r="IV43" s="17" t="str">
        <f t="shared" si="55"/>
        <v/>
      </c>
      <c r="IW43" s="14" t="str">
        <f t="shared" si="56"/>
        <v/>
      </c>
      <c r="IX43" s="17"/>
      <c r="IY43" s="17" t="str">
        <f>IFERROR(IF(VLOOKUP(C43,XANH_PIVOT!$C$5:$D$67,2,FALSE)=0,"",VLOOKUP(C43,XANH_PIVOT!$C$5:$D$67,2,FALSE)),"")</f>
        <v/>
      </c>
      <c r="IZ43" s="154" t="str">
        <f t="shared" si="67"/>
        <v/>
      </c>
      <c r="JA43" s="4"/>
      <c r="JB43" s="4"/>
      <c r="JC43" s="4"/>
      <c r="JD43" s="4"/>
      <c r="JE43" s="4"/>
      <c r="JF43" s="4"/>
      <c r="JG43" s="4"/>
      <c r="JH43" s="3"/>
      <c r="JI43" s="3"/>
      <c r="JJ43" t="str">
        <f>IF(IY43&lt;&gt;"", IFERROR(IF(VLOOKUP(C43,MACUAHANG!$A$5:$B$67,2,FALSE)=0,"",VLOOKUP(C43,MACUAHANG!$A$5:$B$67,2,FALSE)), ""), "")</f>
        <v/>
      </c>
      <c r="JK43" s="4"/>
      <c r="JL43" s="4" t="str">
        <f t="shared" si="57"/>
        <v/>
      </c>
      <c r="JM43" s="4"/>
      <c r="JN43" s="4"/>
      <c r="JO43" s="4"/>
      <c r="JP43" s="4"/>
      <c r="JQ43" s="4"/>
      <c r="JR43" s="4"/>
      <c r="JS43" s="4"/>
      <c r="JT43" s="4"/>
      <c r="JU43" s="18" t="str">
        <f t="shared" si="58"/>
        <v/>
      </c>
      <c r="JV43" s="17"/>
    </row>
    <row r="44" spans="1:282" ht="22.5" customHeight="1">
      <c r="A44" s="5">
        <f t="shared" si="9"/>
        <v>21</v>
      </c>
      <c r="B44" s="264" t="s">
        <v>449</v>
      </c>
      <c r="C44" s="7" t="s">
        <v>96</v>
      </c>
      <c r="D44" s="25">
        <v>0</v>
      </c>
      <c r="E44" s="16" t="str">
        <f t="shared" si="10"/>
        <v/>
      </c>
      <c r="H44" s="28" t="str">
        <f t="shared" si="11"/>
        <v/>
      </c>
      <c r="I44" s="222" t="str">
        <f t="shared" si="12"/>
        <v/>
      </c>
      <c r="K44" t="str">
        <f>IFERROR(IF(VLOOKUP(C44,'PHÍ RÚT TIỀN'!$C$5:$F$67,4,FALSE)=0,"",VLOOKUP(C44,'PHÍ RÚT TIỀN'!$C$5:$F$67,4,FALSE)),"")</f>
        <v/>
      </c>
      <c r="L44" s="23" t="str">
        <f t="shared" si="59"/>
        <v/>
      </c>
      <c r="V44" t="str">
        <f>IF(K44&lt;&gt;"", IFERROR(IF(VLOOKUP(C44,MACUAHANG!$A$5:$B$67,2,FALSE)=0,"",VLOOKUP(C44,MACUAHANG!$A$5:$B$67,2,FALSE)), ""), "")</f>
        <v/>
      </c>
      <c r="X44" t="str">
        <f t="shared" si="13"/>
        <v/>
      </c>
      <c r="AG44" s="16" t="str">
        <f t="shared" si="14"/>
        <v/>
      </c>
      <c r="AH44" s="14"/>
      <c r="AI44" s="14"/>
      <c r="AJ44" s="16" t="str">
        <f t="shared" si="15"/>
        <v/>
      </c>
      <c r="AM44" s="28" t="str">
        <f t="shared" si="16"/>
        <v/>
      </c>
      <c r="AN44" t="str">
        <f t="shared" si="17"/>
        <v/>
      </c>
      <c r="AP44" t="str">
        <f>IFERROR(IF(VLOOKUP(C44,GRAB!$C44:$D106,2,FALSE)=0,"",VLOOKUP(C44,GRAB!C:D,2,FALSE)),"")</f>
        <v/>
      </c>
      <c r="AQ44" s="74" t="str">
        <f t="shared" si="60"/>
        <v/>
      </c>
      <c r="BA44" t="str">
        <f>IF(AP44&lt;&gt;"", IFERROR(IF(VLOOKUP(C44,MACUAHANG!$A$5:$B$67,2,FALSE)=0,"",VLOOKUP(C44,MACUAHANG!$A$5:$B$67,2,FALSE)), ""), "")</f>
        <v/>
      </c>
      <c r="BC44" t="str">
        <f t="shared" si="18"/>
        <v/>
      </c>
      <c r="BL44" s="72" t="str">
        <f t="shared" si="19"/>
        <v/>
      </c>
      <c r="BM44" s="14"/>
      <c r="BN44" s="14"/>
      <c r="BO44" s="158" t="str">
        <f t="shared" si="20"/>
        <v/>
      </c>
      <c r="BP44" s="17"/>
      <c r="BQ44" s="17"/>
      <c r="BR44" s="164" t="str">
        <f t="shared" si="21"/>
        <v/>
      </c>
      <c r="BS44" s="14" t="str">
        <f t="shared" si="22"/>
        <v/>
      </c>
      <c r="BT44" s="17"/>
      <c r="BU44" s="17" t="str">
        <f>IFERROR(IF(VLOOKUP(C44,BE!C44:D106,2,FALSE)=0,"",VLOOKUP(C44,BE!C:D,2,FALSE)),"")</f>
        <v/>
      </c>
      <c r="BV44" s="154" t="str">
        <f t="shared" si="61"/>
        <v/>
      </c>
      <c r="BW44" s="4"/>
      <c r="BX44" s="4"/>
      <c r="BY44" s="4"/>
      <c r="BZ44" s="4"/>
      <c r="CA44" s="4"/>
      <c r="CB44" s="4"/>
      <c r="CC44" s="4"/>
      <c r="CD44" s="3"/>
      <c r="CE44" s="3"/>
      <c r="CF44" t="str">
        <f>IF(BU44&lt;&gt;"", IFERROR(IF(VLOOKUP(C44,MACUAHANG!$A$5:$B$67,2,FALSE)=0,"",VLOOKUP(C44,MACUAHANG!$A$5:$B$67,2,FALSE)), ""), "")</f>
        <v/>
      </c>
      <c r="CG44" s="4"/>
      <c r="CH44" t="str">
        <f t="shared" si="23"/>
        <v/>
      </c>
      <c r="CI44" s="4"/>
      <c r="CJ44" s="4"/>
      <c r="CK44" s="4"/>
      <c r="CL44" s="4"/>
      <c r="CM44" s="4"/>
      <c r="CN44" s="4"/>
      <c r="CO44" s="4"/>
      <c r="CP44" s="4"/>
      <c r="CQ44" s="158" t="str">
        <f t="shared" si="24"/>
        <v/>
      </c>
      <c r="CR44" s="17"/>
      <c r="CS44" s="22" t="str">
        <f t="shared" si="25"/>
        <v/>
      </c>
      <c r="CT44" s="158" t="str">
        <f t="shared" si="26"/>
        <v/>
      </c>
      <c r="CU44" s="17"/>
      <c r="CV44" s="17"/>
      <c r="CW44" s="164" t="str">
        <f t="shared" si="27"/>
        <v/>
      </c>
      <c r="CX44" s="165" t="str">
        <f t="shared" si="28"/>
        <v/>
      </c>
      <c r="CY44" s="17"/>
      <c r="CZ44" s="163" t="str">
        <f>IFERROR(IF(VLOOKUP(C44,'ZALO-PAY'!$C$5:$F$67,2,FALSE)=0,"",VLOOKUP(C44,'ZALO-PAY'!$C$5:$F$67,2,FALSE)),"")</f>
        <v/>
      </c>
      <c r="DA44" s="154" t="str">
        <f t="shared" si="62"/>
        <v/>
      </c>
      <c r="DB44" s="4"/>
      <c r="DC44" s="4"/>
      <c r="DD44" s="4"/>
      <c r="DE44" s="4"/>
      <c r="DF44" s="4"/>
      <c r="DG44" s="4"/>
      <c r="DH44" s="4"/>
      <c r="DI44" s="3"/>
      <c r="DJ44" s="3"/>
      <c r="DK44" t="str">
        <f>IF(CZ44&lt;&gt;"", IFERROR(IF(VLOOKUP(C44,MACUAHANG!$A$5:$B$67,2,FALSE)=0,"",VLOOKUP(C44,MACUAHANG!$A$5:$B$67,2,FALSE)), ""), "")</f>
        <v/>
      </c>
      <c r="DL44" s="4"/>
      <c r="DM44" s="4" t="str">
        <f t="shared" si="29"/>
        <v/>
      </c>
      <c r="DN44" s="4"/>
      <c r="DO44" s="4"/>
      <c r="DP44" s="4"/>
      <c r="DQ44" s="4"/>
      <c r="DR44" s="4"/>
      <c r="DS44" s="4"/>
      <c r="DT44" s="4"/>
      <c r="DU44" s="4"/>
      <c r="DV44" s="158" t="str">
        <f t="shared" si="30"/>
        <v/>
      </c>
      <c r="DW44" s="17"/>
      <c r="DX44" s="22" t="str">
        <f t="shared" si="31"/>
        <v/>
      </c>
      <c r="DY44" s="158">
        <f t="shared" si="32"/>
        <v>45909</v>
      </c>
      <c r="DZ44" s="17"/>
      <c r="EA44" s="17"/>
      <c r="EB44" s="164">
        <f t="shared" si="33"/>
        <v>1121</v>
      </c>
      <c r="EC44" s="14" t="str">
        <f t="shared" si="34"/>
        <v>113111</v>
      </c>
      <c r="ED44" s="17"/>
      <c r="EE44" s="163">
        <f>IFERROR(IF(VLOOKUP(C44,'VN-PAY'!$C$5:$D$67,2,FALSE)=0,"",VLOOKUP(C44,'VN-PAY'!$C$5:$D$67,2,FALSE)),"")</f>
        <v>10893</v>
      </c>
      <c r="EF44" s="154" t="str">
        <f t="shared" si="63"/>
        <v>Chi phí chiết khấu trả cho kênh đối tác VnPay 09/09/2025 chi nhánh CÀ PHÊ MUỐI CHÚ LONG - 87 HOÀNG HOA THÁM - VŨNG TÀU</v>
      </c>
      <c r="EG44" s="4"/>
      <c r="EH44" s="4"/>
      <c r="EI44" s="4"/>
      <c r="EJ44" s="4"/>
      <c r="EK44" s="4"/>
      <c r="EL44" s="4"/>
      <c r="EM44" s="4"/>
      <c r="EN44" s="3"/>
      <c r="EO44" s="3"/>
      <c r="EP44" t="str">
        <f>IF(EE44&lt;&gt;"", IFERROR(IF(VLOOKUP(C44,MACUAHANG!$A$5:$B$67,2,FALSE)=0,"",VLOOKUP(C44,MACUAHANG!$A$5:$B$67,2,FALSE)), ""), "")</f>
        <v>CH.102HHT</v>
      </c>
      <c r="EQ44" s="4"/>
      <c r="ER44" s="4" t="str">
        <f t="shared" si="35"/>
        <v>VH.PHH</v>
      </c>
      <c r="ES44" s="4"/>
      <c r="ET44" s="4"/>
      <c r="EU44" s="4"/>
      <c r="EV44" s="4"/>
      <c r="EW44" s="4"/>
      <c r="EX44" s="4"/>
      <c r="EY44" s="4"/>
      <c r="EZ44" s="4"/>
      <c r="FA44" s="158">
        <f t="shared" si="36"/>
        <v>45909</v>
      </c>
      <c r="FB44" s="17"/>
      <c r="FC44" s="22" t="str">
        <f t="shared" si="37"/>
        <v>VNPay</v>
      </c>
      <c r="FD44" s="158" t="str">
        <f t="shared" si="38"/>
        <v/>
      </c>
      <c r="FE44" s="17"/>
      <c r="FF44" s="17"/>
      <c r="FG44" s="17" t="str">
        <f t="shared" si="39"/>
        <v/>
      </c>
      <c r="FH44" s="14" t="str">
        <f t="shared" si="40"/>
        <v/>
      </c>
      <c r="FI44" s="17"/>
      <c r="FJ44" s="200" t="str">
        <f>IFERROR(IF(VLOOKUP(C44,VILL!$A$5:$E$68,4,FALSE)=0,"",VLOOKUP(C44,VILL!$A$5:$E$68,4,FALSE)),"")</f>
        <v/>
      </c>
      <c r="FK44" s="154" t="str">
        <f t="shared" si="64"/>
        <v/>
      </c>
      <c r="FL44" s="4"/>
      <c r="FM44" s="4"/>
      <c r="FN44" s="4"/>
      <c r="FO44" s="4"/>
      <c r="FP44" s="4"/>
      <c r="FQ44" s="4"/>
      <c r="FR44" s="4"/>
      <c r="FS44" s="3"/>
      <c r="FT44" s="3"/>
      <c r="FU44" t="str">
        <f>IF(FJ44&lt;&gt;"", IFERROR(IF(VLOOKUP(C44,MACUAHANG!$A$5:$B$67,2,FALSE)=0,"",VLOOKUP(C44,MACUAHANG!$A$5:$B$67,2,FALSE)), ""), "")</f>
        <v/>
      </c>
      <c r="FV44" s="4"/>
      <c r="FW44" s="4" t="str">
        <f t="shared" si="41"/>
        <v/>
      </c>
      <c r="FX44" s="4"/>
      <c r="FY44" s="4"/>
      <c r="FZ44" s="4"/>
      <c r="GA44" s="4"/>
      <c r="GB44" s="4"/>
      <c r="GC44" s="4"/>
      <c r="GD44" s="4"/>
      <c r="GE44" s="4"/>
      <c r="GF44" s="158" t="str">
        <f t="shared" si="42"/>
        <v/>
      </c>
      <c r="GG44" s="17"/>
      <c r="GH44" s="14"/>
      <c r="GI44" s="18" t="str">
        <f t="shared" si="43"/>
        <v/>
      </c>
      <c r="GJ44" s="17"/>
      <c r="GK44" s="17"/>
      <c r="GL44" s="17" t="str">
        <f t="shared" si="44"/>
        <v/>
      </c>
      <c r="GM44" s="14" t="str">
        <f t="shared" si="45"/>
        <v/>
      </c>
      <c r="GN44" s="17"/>
      <c r="GO44" s="17" t="str">
        <f>IFERROR(IF(VLOOKUP(C44,RYO!$A$5:$E$68,4,FALSE)=0,"",VLOOKUP(C44,RYO!$A$5:$E$68,4,FALSE)),"")</f>
        <v/>
      </c>
      <c r="GP44" s="154" t="str">
        <f t="shared" si="65"/>
        <v/>
      </c>
      <c r="GQ44" s="4"/>
      <c r="GR44" s="4"/>
      <c r="GS44" s="4"/>
      <c r="GT44" s="4"/>
      <c r="GU44" s="4"/>
      <c r="GV44" s="4"/>
      <c r="GW44" s="4"/>
      <c r="GX44" s="3"/>
      <c r="GY44" s="3"/>
      <c r="GZ44" t="str">
        <f>IF(GO44&lt;&gt;"", IFERROR(IF(VLOOKUP(C44,MACUAHANG!$A$5:$B$67,2,FALSE)=0,"",VLOOKUP(C44,MACUAHANG!$A$5:$B$67,2,FALSE)), ""), "")</f>
        <v/>
      </c>
      <c r="HA44" s="4"/>
      <c r="HB44" s="4" t="str">
        <f t="shared" si="46"/>
        <v/>
      </c>
      <c r="HC44" s="4"/>
      <c r="HD44" s="4"/>
      <c r="HE44" s="4"/>
      <c r="HF44" s="4"/>
      <c r="HG44" s="4"/>
      <c r="HH44" s="4"/>
      <c r="HI44" s="4"/>
      <c r="HJ44" s="4"/>
      <c r="HK44" s="18" t="str">
        <f t="shared" si="47"/>
        <v/>
      </c>
      <c r="HL44" s="17"/>
      <c r="HM44" s="14"/>
      <c r="HN44" s="158">
        <f t="shared" si="48"/>
        <v>45909</v>
      </c>
      <c r="HO44" s="17"/>
      <c r="HP44" s="17"/>
      <c r="HQ44" s="17">
        <f t="shared" si="49"/>
        <v>1121</v>
      </c>
      <c r="HR44" s="14" t="str">
        <f t="shared" si="50"/>
        <v>113103</v>
      </c>
      <c r="HS44" s="17"/>
      <c r="HT44" s="163">
        <f>IFERROR(IF(VLOOKUP(C44,'MOMO '!C:E,3,FALSE)=0,"",VLOOKUP(C44,'MOMO '!C:E,3,FALSE)),"")</f>
        <v>2893</v>
      </c>
      <c r="HU44" s="154" t="str">
        <f t="shared" si="66"/>
        <v>Chi phí chiết khấu trả cho kênh đối tác MoMo 09/09/2025 chi nhánh CÀ PHÊ MUỐI CHÚ LONG - 87 HOÀNG HOA THÁM - VŨNG TÀU</v>
      </c>
      <c r="HV44" s="4"/>
      <c r="HW44" s="4"/>
      <c r="HX44" s="4"/>
      <c r="HY44" s="4"/>
      <c r="HZ44" s="4"/>
      <c r="IA44" s="4"/>
      <c r="IB44" s="4"/>
      <c r="IC44" s="3"/>
      <c r="ID44" s="3"/>
      <c r="IE44" t="str">
        <f>IF(HT44&lt;&gt;"", IFERROR(IF(VLOOKUP(C44,MACUAHANG!$A$5:$B$67,2,FALSE)=0,"",VLOOKUP(C44,MACUAHANG!$A$5:$B$67,2,FALSE)), ""), "")</f>
        <v>CH.102HHT</v>
      </c>
      <c r="IF44" s="4"/>
      <c r="IG44" s="4" t="str">
        <f t="shared" si="51"/>
        <v>VH.PHH</v>
      </c>
      <c r="IH44" s="4"/>
      <c r="II44" s="4"/>
      <c r="IJ44" s="4"/>
      <c r="IK44" s="4"/>
      <c r="IL44" s="4"/>
      <c r="IM44" s="4"/>
      <c r="IN44" s="4"/>
      <c r="IO44" s="4"/>
      <c r="IP44" s="18">
        <f t="shared" si="52"/>
        <v>45909</v>
      </c>
      <c r="IQ44" s="17"/>
      <c r="IR44" s="22" t="str">
        <f t="shared" si="53"/>
        <v>Momo</v>
      </c>
      <c r="IS44" s="18" t="str">
        <f t="shared" si="54"/>
        <v/>
      </c>
      <c r="IT44" s="17"/>
      <c r="IU44" s="17"/>
      <c r="IV44" s="17" t="str">
        <f t="shared" si="55"/>
        <v/>
      </c>
      <c r="IW44" s="14" t="str">
        <f t="shared" si="56"/>
        <v/>
      </c>
      <c r="IX44" s="17"/>
      <c r="IY44" s="17" t="str">
        <f>IFERROR(IF(VLOOKUP(C44,XANH_PIVOT!$C$5:$D$67,2,FALSE)=0,"",VLOOKUP(C44,XANH_PIVOT!$C$5:$D$67,2,FALSE)),"")</f>
        <v/>
      </c>
      <c r="IZ44" s="154" t="str">
        <f t="shared" si="67"/>
        <v/>
      </c>
      <c r="JA44" s="4"/>
      <c r="JB44" s="4"/>
      <c r="JC44" s="4"/>
      <c r="JD44" s="4"/>
      <c r="JE44" s="4"/>
      <c r="JF44" s="4"/>
      <c r="JG44" s="4"/>
      <c r="JH44" s="3"/>
      <c r="JI44" s="3"/>
      <c r="JJ44" t="str">
        <f>IF(IY44&lt;&gt;"", IFERROR(IF(VLOOKUP(C44,MACUAHANG!$A$5:$B$67,2,FALSE)=0,"",VLOOKUP(C44,MACUAHANG!$A$5:$B$67,2,FALSE)), ""), "")</f>
        <v/>
      </c>
      <c r="JK44" s="4"/>
      <c r="JL44" s="4" t="str">
        <f t="shared" si="57"/>
        <v/>
      </c>
      <c r="JM44" s="4"/>
      <c r="JN44" s="4"/>
      <c r="JO44" s="4"/>
      <c r="JP44" s="4"/>
      <c r="JQ44" s="4"/>
      <c r="JR44" s="4"/>
      <c r="JS44" s="4"/>
      <c r="JT44" s="4"/>
      <c r="JU44" s="18" t="str">
        <f t="shared" si="58"/>
        <v/>
      </c>
      <c r="JV44" s="17"/>
    </row>
    <row r="45" spans="1:282" ht="22.5" customHeight="1">
      <c r="A45" s="5">
        <v>21</v>
      </c>
      <c r="B45" s="264" t="s">
        <v>450</v>
      </c>
      <c r="C45" s="7" t="s">
        <v>97</v>
      </c>
      <c r="D45" s="24">
        <v>0</v>
      </c>
      <c r="E45" s="16" t="str">
        <f t="shared" si="10"/>
        <v/>
      </c>
      <c r="H45" s="28" t="str">
        <f t="shared" si="11"/>
        <v/>
      </c>
      <c r="I45" s="222" t="str">
        <f t="shared" si="12"/>
        <v/>
      </c>
      <c r="K45" t="str">
        <f>IFERROR(IF(VLOOKUP(C45,'PHÍ RÚT TIỀN'!$C$5:$F$67,4,FALSE)=0,"",VLOOKUP(C45,'PHÍ RÚT TIỀN'!$C$5:$F$67,4,FALSE)),"")</f>
        <v/>
      </c>
      <c r="L45" s="23" t="str">
        <f t="shared" si="59"/>
        <v/>
      </c>
      <c r="V45" t="str">
        <f>IF(K45&lt;&gt;"", IFERROR(IF(VLOOKUP(C45,MACUAHANG!$A$5:$B$67,2,FALSE)=0,"",VLOOKUP(C45,MACUAHANG!$A$5:$B$67,2,FALSE)), ""), "")</f>
        <v/>
      </c>
      <c r="X45" t="str">
        <f t="shared" si="13"/>
        <v/>
      </c>
      <c r="AG45" s="16" t="str">
        <f t="shared" si="14"/>
        <v/>
      </c>
      <c r="AH45" s="14"/>
      <c r="AI45" s="14"/>
      <c r="AJ45" s="16" t="str">
        <f t="shared" si="15"/>
        <v/>
      </c>
      <c r="AM45" s="28" t="str">
        <f t="shared" si="16"/>
        <v/>
      </c>
      <c r="AN45" t="str">
        <f t="shared" si="17"/>
        <v/>
      </c>
      <c r="AP45" t="str">
        <f>IFERROR(IF(VLOOKUP(C45,GRAB!$C45:$D107,2,FALSE)=0,"",VLOOKUP(C45,GRAB!C:D,2,FALSE)),"")</f>
        <v/>
      </c>
      <c r="AQ45" s="74" t="str">
        <f t="shared" si="60"/>
        <v/>
      </c>
      <c r="BA45" t="str">
        <f>IF(AP45&lt;&gt;"", IFERROR(IF(VLOOKUP(C45,MACUAHANG!$A$5:$B$67,2,FALSE)=0,"",VLOOKUP(C45,MACUAHANG!$A$5:$B$67,2,FALSE)), ""), "")</f>
        <v/>
      </c>
      <c r="BC45" t="str">
        <f t="shared" si="18"/>
        <v/>
      </c>
      <c r="BL45" s="72" t="str">
        <f t="shared" si="19"/>
        <v/>
      </c>
      <c r="BM45" s="14"/>
      <c r="BN45" s="14"/>
      <c r="BO45" s="158" t="str">
        <f t="shared" si="20"/>
        <v/>
      </c>
      <c r="BP45" s="17"/>
      <c r="BQ45" s="17"/>
      <c r="BR45" s="164" t="str">
        <f t="shared" si="21"/>
        <v/>
      </c>
      <c r="BS45" s="14" t="str">
        <f t="shared" si="22"/>
        <v/>
      </c>
      <c r="BT45" s="17"/>
      <c r="BU45" s="17" t="str">
        <f>IFERROR(IF(VLOOKUP(C45,BE!C45:D107,2,FALSE)=0,"",VLOOKUP(C45,BE!C:D,2,FALSE)),"")</f>
        <v/>
      </c>
      <c r="BV45" s="154" t="str">
        <f t="shared" si="61"/>
        <v/>
      </c>
      <c r="BW45" s="4"/>
      <c r="BX45" s="4"/>
      <c r="BY45" s="4"/>
      <c r="BZ45" s="4"/>
      <c r="CA45" s="4"/>
      <c r="CB45" s="4"/>
      <c r="CC45" s="4"/>
      <c r="CD45" s="3"/>
      <c r="CE45" s="3"/>
      <c r="CF45" t="str">
        <f>IF(BU45&lt;&gt;"", IFERROR(IF(VLOOKUP(C45,MACUAHANG!$A$5:$B$67,2,FALSE)=0,"",VLOOKUP(C45,MACUAHANG!$A$5:$B$67,2,FALSE)), ""), "")</f>
        <v/>
      </c>
      <c r="CG45" s="4"/>
      <c r="CH45" t="str">
        <f t="shared" si="23"/>
        <v/>
      </c>
      <c r="CI45" s="4"/>
      <c r="CJ45" s="4"/>
      <c r="CK45" s="4"/>
      <c r="CL45" s="4"/>
      <c r="CM45" s="4"/>
      <c r="CN45" s="4"/>
      <c r="CO45" s="4"/>
      <c r="CP45" s="4"/>
      <c r="CQ45" s="158" t="str">
        <f t="shared" si="24"/>
        <v/>
      </c>
      <c r="CR45" s="17"/>
      <c r="CS45" s="22" t="str">
        <f t="shared" si="25"/>
        <v/>
      </c>
      <c r="CT45" s="158" t="str">
        <f t="shared" si="26"/>
        <v/>
      </c>
      <c r="CU45" s="17"/>
      <c r="CV45" s="17"/>
      <c r="CW45" s="164" t="str">
        <f t="shared" si="27"/>
        <v/>
      </c>
      <c r="CX45" s="165" t="str">
        <f t="shared" si="28"/>
        <v/>
      </c>
      <c r="CY45" s="17"/>
      <c r="CZ45" s="163" t="str">
        <f>IFERROR(IF(VLOOKUP(C45,'ZALO-PAY'!$C$5:$F$67,2,FALSE)=0,"",VLOOKUP(C45,'ZALO-PAY'!$C$5:$F$67,2,FALSE)),"")</f>
        <v/>
      </c>
      <c r="DA45" s="154" t="str">
        <f t="shared" si="62"/>
        <v/>
      </c>
      <c r="DB45" s="4"/>
      <c r="DC45" s="4"/>
      <c r="DD45" s="4"/>
      <c r="DE45" s="4"/>
      <c r="DF45" s="4"/>
      <c r="DG45" s="4"/>
      <c r="DH45" s="4"/>
      <c r="DI45" s="3"/>
      <c r="DJ45" s="3"/>
      <c r="DK45" t="str">
        <f>IF(CZ45&lt;&gt;"", IFERROR(IF(VLOOKUP(C45,MACUAHANG!$A$5:$B$67,2,FALSE)=0,"",VLOOKUP(C45,MACUAHANG!$A$5:$B$67,2,FALSE)), ""), "")</f>
        <v/>
      </c>
      <c r="DL45" s="4"/>
      <c r="DM45" s="4" t="str">
        <f t="shared" si="29"/>
        <v/>
      </c>
      <c r="DN45" s="4"/>
      <c r="DO45" s="4"/>
      <c r="DP45" s="4"/>
      <c r="DQ45" s="4"/>
      <c r="DR45" s="4"/>
      <c r="DS45" s="4"/>
      <c r="DT45" s="4"/>
      <c r="DU45" s="4"/>
      <c r="DV45" s="158" t="str">
        <f t="shared" si="30"/>
        <v/>
      </c>
      <c r="DW45" s="17"/>
      <c r="DX45" s="22" t="str">
        <f t="shared" si="31"/>
        <v/>
      </c>
      <c r="DY45" s="158" t="str">
        <f t="shared" si="32"/>
        <v/>
      </c>
      <c r="DZ45" s="17"/>
      <c r="EA45" s="17"/>
      <c r="EB45" s="164" t="str">
        <f t="shared" si="33"/>
        <v/>
      </c>
      <c r="EC45" s="14" t="str">
        <f t="shared" si="34"/>
        <v/>
      </c>
      <c r="ED45" s="17"/>
      <c r="EE45" s="163" t="str">
        <f>IFERROR(IF(VLOOKUP(C45,'VN-PAY'!$C$5:$D$67,2,FALSE)=0,"",VLOOKUP(C45,'VN-PAY'!$C$5:$D$67,2,FALSE)),"")</f>
        <v/>
      </c>
      <c r="EF45" s="154" t="str">
        <f t="shared" si="63"/>
        <v/>
      </c>
      <c r="EG45" s="4"/>
      <c r="EH45" s="4"/>
      <c r="EI45" s="4"/>
      <c r="EJ45" s="4"/>
      <c r="EK45" s="4"/>
      <c r="EL45" s="4"/>
      <c r="EM45" s="4"/>
      <c r="EN45" s="3"/>
      <c r="EO45" s="3"/>
      <c r="EP45" t="str">
        <f>IF(EE45&lt;&gt;"", IFERROR(IF(VLOOKUP(C45,MACUAHANG!$A$5:$B$67,2,FALSE)=0,"",VLOOKUP(C45,MACUAHANG!$A$5:$B$67,2,FALSE)), ""), "")</f>
        <v/>
      </c>
      <c r="EQ45" s="4"/>
      <c r="ER45" s="4" t="str">
        <f t="shared" si="35"/>
        <v/>
      </c>
      <c r="ES45" s="4"/>
      <c r="ET45" s="4"/>
      <c r="EU45" s="4"/>
      <c r="EV45" s="4"/>
      <c r="EW45" s="4"/>
      <c r="EX45" s="4"/>
      <c r="EY45" s="4"/>
      <c r="EZ45" s="4"/>
      <c r="FA45" s="158" t="str">
        <f t="shared" si="36"/>
        <v/>
      </c>
      <c r="FB45" s="17"/>
      <c r="FC45" s="22" t="str">
        <f t="shared" si="37"/>
        <v/>
      </c>
      <c r="FD45" s="158" t="str">
        <f t="shared" si="38"/>
        <v/>
      </c>
      <c r="FE45" s="17"/>
      <c r="FF45" s="17"/>
      <c r="FG45" s="17" t="str">
        <f t="shared" si="39"/>
        <v/>
      </c>
      <c r="FH45" s="14" t="str">
        <f t="shared" si="40"/>
        <v/>
      </c>
      <c r="FI45" s="17"/>
      <c r="FJ45" s="200" t="str">
        <f>IFERROR(IF(VLOOKUP(C45,VILL!$A$5:$E$68,4,FALSE)=0,"",VLOOKUP(C45,VILL!$A$5:$E$68,4,FALSE)),"")</f>
        <v/>
      </c>
      <c r="FK45" s="154" t="str">
        <f t="shared" si="64"/>
        <v/>
      </c>
      <c r="FL45" s="4"/>
      <c r="FM45" s="4"/>
      <c r="FN45" s="4"/>
      <c r="FO45" s="4"/>
      <c r="FP45" s="4"/>
      <c r="FQ45" s="4"/>
      <c r="FR45" s="4"/>
      <c r="FS45" s="3"/>
      <c r="FT45" s="3"/>
      <c r="FU45" t="str">
        <f>IF(FJ45&lt;&gt;"", IFERROR(IF(VLOOKUP(C45,MACUAHANG!$A$5:$B$67,2,FALSE)=0,"",VLOOKUP(C45,MACUAHANG!$A$5:$B$67,2,FALSE)), ""), "")</f>
        <v/>
      </c>
      <c r="FV45" s="4"/>
      <c r="FW45" s="4" t="str">
        <f t="shared" si="41"/>
        <v/>
      </c>
      <c r="FX45" s="4"/>
      <c r="FY45" s="4"/>
      <c r="FZ45" s="4"/>
      <c r="GA45" s="4"/>
      <c r="GB45" s="4"/>
      <c r="GC45" s="4"/>
      <c r="GD45" s="4"/>
      <c r="GE45" s="4"/>
      <c r="GF45" s="158" t="str">
        <f t="shared" si="42"/>
        <v/>
      </c>
      <c r="GG45" s="17"/>
      <c r="GH45" s="14"/>
      <c r="GI45" s="18" t="str">
        <f t="shared" si="43"/>
        <v/>
      </c>
      <c r="GJ45" s="17"/>
      <c r="GK45" s="17"/>
      <c r="GL45" s="17" t="str">
        <f t="shared" si="44"/>
        <v/>
      </c>
      <c r="GM45" s="14" t="str">
        <f t="shared" si="45"/>
        <v/>
      </c>
      <c r="GN45" s="17"/>
      <c r="GO45" s="17" t="str">
        <f>IFERROR(IF(VLOOKUP(C45,RYO!$A$5:$E$68,4,FALSE)=0,"",VLOOKUP(C45,RYO!$A$5:$E$68,4,FALSE)),"")</f>
        <v/>
      </c>
      <c r="GP45" s="154" t="str">
        <f t="shared" si="65"/>
        <v/>
      </c>
      <c r="GQ45" s="4"/>
      <c r="GR45" s="4"/>
      <c r="GS45" s="4"/>
      <c r="GT45" s="4"/>
      <c r="GU45" s="4"/>
      <c r="GV45" s="4"/>
      <c r="GW45" s="4"/>
      <c r="GX45" s="3"/>
      <c r="GY45" s="3"/>
      <c r="GZ45" t="str">
        <f>IF(GO45&lt;&gt;"", IFERROR(IF(VLOOKUP(C45,MACUAHANG!$A$5:$B$67,2,FALSE)=0,"",VLOOKUP(C45,MACUAHANG!$A$5:$B$67,2,FALSE)), ""), "")</f>
        <v/>
      </c>
      <c r="HA45" s="4"/>
      <c r="HB45" s="4" t="str">
        <f t="shared" si="46"/>
        <v/>
      </c>
      <c r="HC45" s="4"/>
      <c r="HD45" s="4"/>
      <c r="HE45" s="4"/>
      <c r="HF45" s="4"/>
      <c r="HG45" s="4"/>
      <c r="HH45" s="4"/>
      <c r="HI45" s="4"/>
      <c r="HJ45" s="4"/>
      <c r="HK45" s="18" t="str">
        <f t="shared" si="47"/>
        <v/>
      </c>
      <c r="HL45" s="17"/>
      <c r="HM45" s="14"/>
      <c r="HN45" s="158">
        <f t="shared" si="48"/>
        <v>45909</v>
      </c>
      <c r="HO45" s="17"/>
      <c r="HP45" s="17"/>
      <c r="HQ45" s="17">
        <f t="shared" si="49"/>
        <v>1121</v>
      </c>
      <c r="HR45" s="14" t="str">
        <f t="shared" si="50"/>
        <v>113103</v>
      </c>
      <c r="HS45" s="17"/>
      <c r="HT45" s="163">
        <f>IFERROR(IF(VLOOKUP(C45,'MOMO '!C:E,3,FALSE)=0,"",VLOOKUP(C45,'MOMO '!C:E,3,FALSE)),"")</f>
        <v>56688.5</v>
      </c>
      <c r="HU45" s="154" t="str">
        <f t="shared" si="66"/>
        <v>Chi phí chiết khấu trả cho kênh đối tác MoMo 09/09/2025 chi nhánh CÀ PHÊ MUỐI CHÚ LONG - 330 Trương Định</v>
      </c>
      <c r="HV45" s="4"/>
      <c r="HW45" s="4"/>
      <c r="HX45" s="4"/>
      <c r="HY45" s="4"/>
      <c r="HZ45" s="4"/>
      <c r="IA45" s="4"/>
      <c r="IB45" s="4"/>
      <c r="IC45" s="3"/>
      <c r="ID45" s="3"/>
      <c r="IE45" t="str">
        <f>IF(HT45&lt;&gt;"", IFERROR(IF(VLOOKUP(C45,MACUAHANG!$A$5:$B$67,2,FALSE)=0,"",VLOOKUP(C45,MACUAHANG!$A$5:$B$67,2,FALSE)), ""), "")</f>
        <v>CH.330TD</v>
      </c>
      <c r="IF45" s="4"/>
      <c r="IG45" s="4" t="str">
        <f t="shared" si="51"/>
        <v>VH.PHH</v>
      </c>
      <c r="IH45" s="4"/>
      <c r="II45" s="4"/>
      <c r="IJ45" s="4"/>
      <c r="IK45" s="4"/>
      <c r="IL45" s="4"/>
      <c r="IM45" s="4"/>
      <c r="IN45" s="4"/>
      <c r="IO45" s="4"/>
      <c r="IP45" s="18">
        <f t="shared" si="52"/>
        <v>45909</v>
      </c>
      <c r="IQ45" s="17"/>
      <c r="IR45" s="22" t="str">
        <f t="shared" si="53"/>
        <v>Momo</v>
      </c>
      <c r="IS45" s="18" t="str">
        <f t="shared" si="54"/>
        <v/>
      </c>
      <c r="IT45" s="17"/>
      <c r="IU45" s="17"/>
      <c r="IV45" s="17" t="str">
        <f t="shared" si="55"/>
        <v/>
      </c>
      <c r="IW45" s="14" t="str">
        <f t="shared" si="56"/>
        <v/>
      </c>
      <c r="IX45" s="17"/>
      <c r="IY45" s="17" t="str">
        <f>IFERROR(IF(VLOOKUP(C45,XANH_PIVOT!$C$5:$D$67,2,FALSE)=0,"",VLOOKUP(C45,XANH_PIVOT!$C$5:$D$67,2,FALSE)),"")</f>
        <v/>
      </c>
      <c r="IZ45" s="154" t="str">
        <f t="shared" si="67"/>
        <v/>
      </c>
      <c r="JA45" s="4"/>
      <c r="JB45" s="4"/>
      <c r="JC45" s="4"/>
      <c r="JD45" s="4"/>
      <c r="JE45" s="4"/>
      <c r="JF45" s="4"/>
      <c r="JG45" s="4"/>
      <c r="JH45" s="3"/>
      <c r="JI45" s="3"/>
      <c r="JJ45" t="str">
        <f>IF(IY45&lt;&gt;"", IFERROR(IF(VLOOKUP(C45,MACUAHANG!$A$5:$B$67,2,FALSE)=0,"",VLOOKUP(C45,MACUAHANG!$A$5:$B$67,2,FALSE)), ""), "")</f>
        <v/>
      </c>
      <c r="JK45" s="4"/>
      <c r="JL45" s="4" t="str">
        <f t="shared" si="57"/>
        <v/>
      </c>
      <c r="JM45" s="4"/>
      <c r="JN45" s="4"/>
      <c r="JO45" s="4"/>
      <c r="JP45" s="4"/>
      <c r="JQ45" s="4"/>
      <c r="JR45" s="4"/>
      <c r="JS45" s="4"/>
      <c r="JT45" s="4"/>
      <c r="JU45" s="18" t="str">
        <f t="shared" si="58"/>
        <v/>
      </c>
      <c r="JV45" s="17"/>
    </row>
    <row r="46" spans="1:282" ht="22.5" customHeight="1">
      <c r="A46" s="5">
        <f t="shared" si="9"/>
        <v>22</v>
      </c>
      <c r="B46" s="264" t="s">
        <v>451</v>
      </c>
      <c r="C46" s="7" t="s">
        <v>98</v>
      </c>
      <c r="D46" s="25">
        <v>0</v>
      </c>
      <c r="E46" s="16" t="str">
        <f t="shared" si="10"/>
        <v/>
      </c>
      <c r="H46" s="28" t="str">
        <f t="shared" si="11"/>
        <v/>
      </c>
      <c r="I46" s="222" t="str">
        <f t="shared" si="12"/>
        <v/>
      </c>
      <c r="K46" t="str">
        <f>IFERROR(IF(VLOOKUP(C46,'PHÍ RÚT TIỀN'!$C$5:$F$67,4,FALSE)=0,"",VLOOKUP(C46,'PHÍ RÚT TIỀN'!$C$5:$F$67,4,FALSE)),"")</f>
        <v/>
      </c>
      <c r="L46" s="23" t="str">
        <f t="shared" si="59"/>
        <v/>
      </c>
      <c r="V46" t="str">
        <f>IF(K46&lt;&gt;"", IFERROR(IF(VLOOKUP(C46,MACUAHANG!$A$5:$B$67,2,FALSE)=0,"",VLOOKUP(C46,MACUAHANG!$A$5:$B$67,2,FALSE)), ""), "")</f>
        <v/>
      </c>
      <c r="X46" t="str">
        <f t="shared" si="13"/>
        <v/>
      </c>
      <c r="AG46" s="16" t="str">
        <f t="shared" si="14"/>
        <v/>
      </c>
      <c r="AH46" s="14"/>
      <c r="AI46" s="14"/>
      <c r="AJ46" s="16" t="str">
        <f t="shared" si="15"/>
        <v/>
      </c>
      <c r="AM46" s="28" t="str">
        <f t="shared" si="16"/>
        <v/>
      </c>
      <c r="AN46" t="str">
        <f t="shared" si="17"/>
        <v/>
      </c>
      <c r="AP46" t="str">
        <f>IFERROR(IF(VLOOKUP(C46,GRAB!$C46:$D108,2,FALSE)=0,"",VLOOKUP(C46,GRAB!C:D,2,FALSE)),"")</f>
        <v/>
      </c>
      <c r="AQ46" s="74" t="str">
        <f t="shared" si="60"/>
        <v/>
      </c>
      <c r="BA46" t="str">
        <f>IF(AP46&lt;&gt;"", IFERROR(IF(VLOOKUP(C46,MACUAHANG!$A$5:$B$67,2,FALSE)=0,"",VLOOKUP(C46,MACUAHANG!$A$5:$B$67,2,FALSE)), ""), "")</f>
        <v/>
      </c>
      <c r="BC46" t="str">
        <f t="shared" si="18"/>
        <v/>
      </c>
      <c r="BL46" s="72" t="str">
        <f t="shared" si="19"/>
        <v/>
      </c>
      <c r="BM46" s="14"/>
      <c r="BN46" s="14"/>
      <c r="BO46" s="158" t="str">
        <f t="shared" si="20"/>
        <v/>
      </c>
      <c r="BP46" s="17"/>
      <c r="BQ46" s="17"/>
      <c r="BR46" s="164" t="str">
        <f t="shared" si="21"/>
        <v/>
      </c>
      <c r="BS46" s="14" t="str">
        <f t="shared" si="22"/>
        <v/>
      </c>
      <c r="BT46" s="17"/>
      <c r="BU46" s="17" t="str">
        <f>IFERROR(IF(VLOOKUP(C46,BE!C46:D108,2,FALSE)=0,"",VLOOKUP(C46,BE!C:D,2,FALSE)),"")</f>
        <v/>
      </c>
      <c r="BV46" s="154" t="str">
        <f t="shared" si="61"/>
        <v/>
      </c>
      <c r="BW46" s="4"/>
      <c r="BX46" s="4"/>
      <c r="BY46" s="4"/>
      <c r="BZ46" s="4"/>
      <c r="CA46" s="4"/>
      <c r="CB46" s="4"/>
      <c r="CC46" s="4"/>
      <c r="CD46" s="3"/>
      <c r="CE46" s="3"/>
      <c r="CF46" t="str">
        <f>IF(BU46&lt;&gt;"", IFERROR(IF(VLOOKUP(C46,MACUAHANG!$A$5:$B$67,2,FALSE)=0,"",VLOOKUP(C46,MACUAHANG!$A$5:$B$67,2,FALSE)), ""), "")</f>
        <v/>
      </c>
      <c r="CG46" s="4"/>
      <c r="CH46" t="str">
        <f t="shared" si="23"/>
        <v/>
      </c>
      <c r="CI46" s="4"/>
      <c r="CJ46" s="4"/>
      <c r="CK46" s="4"/>
      <c r="CL46" s="4"/>
      <c r="CM46" s="4"/>
      <c r="CN46" s="4"/>
      <c r="CO46" s="4"/>
      <c r="CP46" s="4"/>
      <c r="CQ46" s="158" t="str">
        <f t="shared" si="24"/>
        <v/>
      </c>
      <c r="CR46" s="17"/>
      <c r="CS46" s="22" t="str">
        <f t="shared" si="25"/>
        <v/>
      </c>
      <c r="CT46" s="158">
        <f t="shared" si="26"/>
        <v>45909</v>
      </c>
      <c r="CU46" s="17"/>
      <c r="CV46" s="17"/>
      <c r="CW46" s="164">
        <f t="shared" si="27"/>
        <v>1121</v>
      </c>
      <c r="CX46" s="165" t="str">
        <f t="shared" si="28"/>
        <v>113106</v>
      </c>
      <c r="CY46" s="17"/>
      <c r="CZ46" s="163">
        <f>IFERROR(IF(VLOOKUP(C46,'ZALO-PAY'!$C$5:$F$67,2,FALSE)=0,"",VLOOKUP(C46,'ZALO-PAY'!$C$5:$F$67,2,FALSE)),"")</f>
        <v>47250</v>
      </c>
      <c r="DA46" s="154" t="str">
        <f t="shared" si="62"/>
        <v>Chi phí chiết khấu trả cho kênh đối tác ZaloPay 09/09/2025 chi nhánh CÀ PHÊ MUỐI CHÚ LONG - 17 Tôn Đức Thắng</v>
      </c>
      <c r="DB46" s="4"/>
      <c r="DC46" s="4"/>
      <c r="DD46" s="4"/>
      <c r="DE46" s="4"/>
      <c r="DF46" s="4"/>
      <c r="DG46" s="4"/>
      <c r="DH46" s="4"/>
      <c r="DI46" s="3"/>
      <c r="DJ46" s="3"/>
      <c r="DK46" t="str">
        <f>IF(CZ46&lt;&gt;"", IFERROR(IF(VLOOKUP(C46,MACUAHANG!$A$5:$B$67,2,FALSE)=0,"",VLOOKUP(C46,MACUAHANG!$A$5:$B$67,2,FALSE)), ""), "")</f>
        <v>CH.17TDT</v>
      </c>
      <c r="DL46" s="4"/>
      <c r="DM46" s="4" t="str">
        <f t="shared" si="29"/>
        <v>VH.PHH</v>
      </c>
      <c r="DN46" s="4"/>
      <c r="DO46" s="4"/>
      <c r="DP46" s="4"/>
      <c r="DQ46" s="4"/>
      <c r="DR46" s="4"/>
      <c r="DS46" s="4"/>
      <c r="DT46" s="4"/>
      <c r="DU46" s="4"/>
      <c r="DV46" s="158">
        <f t="shared" si="30"/>
        <v>45909</v>
      </c>
      <c r="DW46" s="17"/>
      <c r="DX46" s="22" t="str">
        <f t="shared" si="31"/>
        <v>ZaloPay</v>
      </c>
      <c r="DY46" s="158" t="str">
        <f t="shared" si="32"/>
        <v/>
      </c>
      <c r="DZ46" s="17"/>
      <c r="EA46" s="17"/>
      <c r="EB46" s="164" t="str">
        <f t="shared" si="33"/>
        <v/>
      </c>
      <c r="EC46" s="14" t="str">
        <f t="shared" si="34"/>
        <v/>
      </c>
      <c r="ED46" s="17"/>
      <c r="EE46" s="163" t="str">
        <f>IFERROR(IF(VLOOKUP(C46,'VN-PAY'!$C$5:$D$67,2,FALSE)=0,"",VLOOKUP(C46,'VN-PAY'!$C$5:$D$67,2,FALSE)),"")</f>
        <v/>
      </c>
      <c r="EF46" s="154" t="str">
        <f t="shared" si="63"/>
        <v/>
      </c>
      <c r="EG46" s="4"/>
      <c r="EH46" s="4"/>
      <c r="EI46" s="4"/>
      <c r="EJ46" s="4"/>
      <c r="EK46" s="4"/>
      <c r="EL46" s="4"/>
      <c r="EM46" s="4"/>
      <c r="EN46" s="3"/>
      <c r="EO46" s="3"/>
      <c r="EP46" t="str">
        <f>IF(EE46&lt;&gt;"", IFERROR(IF(VLOOKUP(C46,MACUAHANG!$A$5:$B$67,2,FALSE)=0,"",VLOOKUP(C46,MACUAHANG!$A$5:$B$67,2,FALSE)), ""), "")</f>
        <v/>
      </c>
      <c r="EQ46" s="4"/>
      <c r="ER46" s="4" t="str">
        <f t="shared" si="35"/>
        <v/>
      </c>
      <c r="ES46" s="4"/>
      <c r="ET46" s="4"/>
      <c r="EU46" s="4"/>
      <c r="EV46" s="4"/>
      <c r="EW46" s="4"/>
      <c r="EX46" s="4"/>
      <c r="EY46" s="4"/>
      <c r="EZ46" s="4"/>
      <c r="FA46" s="158" t="str">
        <f t="shared" si="36"/>
        <v/>
      </c>
      <c r="FB46" s="17"/>
      <c r="FC46" s="22" t="str">
        <f t="shared" si="37"/>
        <v/>
      </c>
      <c r="FD46" s="158" t="str">
        <f t="shared" si="38"/>
        <v/>
      </c>
      <c r="FE46" s="17"/>
      <c r="FF46" s="17"/>
      <c r="FG46" s="17" t="str">
        <f t="shared" si="39"/>
        <v/>
      </c>
      <c r="FH46" s="14" t="str">
        <f t="shared" si="40"/>
        <v/>
      </c>
      <c r="FI46" s="17"/>
      <c r="FJ46" s="200" t="str">
        <f>IFERROR(IF(VLOOKUP(C46,VILL!$A$5:$E$68,4,FALSE)=0,"",VLOOKUP(C46,VILL!$A$5:$E$68,4,FALSE)),"")</f>
        <v/>
      </c>
      <c r="FK46" s="154" t="str">
        <f t="shared" si="64"/>
        <v/>
      </c>
      <c r="FL46" s="4"/>
      <c r="FM46" s="4"/>
      <c r="FN46" s="4"/>
      <c r="FO46" s="4"/>
      <c r="FP46" s="4"/>
      <c r="FQ46" s="4"/>
      <c r="FR46" s="4"/>
      <c r="FS46" s="3"/>
      <c r="FT46" s="3"/>
      <c r="FU46" t="str">
        <f>IF(FJ46&lt;&gt;"", IFERROR(IF(VLOOKUP(C46,MACUAHANG!$A$5:$B$67,2,FALSE)=0,"",VLOOKUP(C46,MACUAHANG!$A$5:$B$67,2,FALSE)), ""), "")</f>
        <v/>
      </c>
      <c r="FV46" s="4"/>
      <c r="FW46" s="4" t="str">
        <f t="shared" si="41"/>
        <v/>
      </c>
      <c r="FX46" s="4"/>
      <c r="FY46" s="4"/>
      <c r="FZ46" s="4"/>
      <c r="GA46" s="4"/>
      <c r="GB46" s="4"/>
      <c r="GC46" s="4"/>
      <c r="GD46" s="4"/>
      <c r="GE46" s="4"/>
      <c r="GF46" s="158" t="str">
        <f t="shared" si="42"/>
        <v/>
      </c>
      <c r="GG46" s="17"/>
      <c r="GH46" s="14"/>
      <c r="GI46" s="18" t="str">
        <f t="shared" si="43"/>
        <v/>
      </c>
      <c r="GJ46" s="17"/>
      <c r="GK46" s="17"/>
      <c r="GL46" s="17" t="str">
        <f t="shared" si="44"/>
        <v/>
      </c>
      <c r="GM46" s="14" t="str">
        <f t="shared" si="45"/>
        <v/>
      </c>
      <c r="GN46" s="17"/>
      <c r="GO46" s="17" t="str">
        <f>IFERROR(IF(VLOOKUP(C46,RYO!$A$5:$E$68,4,FALSE)=0,"",VLOOKUP(C46,RYO!$A$5:$E$68,4,FALSE)),"")</f>
        <v/>
      </c>
      <c r="GP46" s="154" t="str">
        <f t="shared" si="65"/>
        <v/>
      </c>
      <c r="GQ46" s="4"/>
      <c r="GR46" s="4"/>
      <c r="GS46" s="4"/>
      <c r="GT46" s="4"/>
      <c r="GU46" s="4"/>
      <c r="GV46" s="4"/>
      <c r="GW46" s="4"/>
      <c r="GX46" s="3"/>
      <c r="GY46" s="3"/>
      <c r="GZ46" t="str">
        <f>IF(GO46&lt;&gt;"", IFERROR(IF(VLOOKUP(C46,MACUAHANG!$A$5:$B$67,2,FALSE)=0,"",VLOOKUP(C46,MACUAHANG!$A$5:$B$67,2,FALSE)), ""), "")</f>
        <v/>
      </c>
      <c r="HA46" s="4"/>
      <c r="HB46" s="4" t="str">
        <f t="shared" si="46"/>
        <v/>
      </c>
      <c r="HC46" s="4"/>
      <c r="HD46" s="4"/>
      <c r="HE46" s="4"/>
      <c r="HF46" s="4"/>
      <c r="HG46" s="4"/>
      <c r="HH46" s="4"/>
      <c r="HI46" s="4"/>
      <c r="HJ46" s="4"/>
      <c r="HK46" s="18" t="str">
        <f t="shared" si="47"/>
        <v/>
      </c>
      <c r="HL46" s="17"/>
      <c r="HM46" s="14"/>
      <c r="HN46" s="158" t="str">
        <f t="shared" si="48"/>
        <v/>
      </c>
      <c r="HO46" s="17"/>
      <c r="HP46" s="17"/>
      <c r="HQ46" s="17" t="str">
        <f t="shared" si="49"/>
        <v/>
      </c>
      <c r="HR46" s="14" t="str">
        <f t="shared" si="50"/>
        <v/>
      </c>
      <c r="HS46" s="17"/>
      <c r="HT46" s="163" t="str">
        <f>IFERROR(IF(VLOOKUP(C46,'MOMO '!C:E,3,FALSE)=0,"",VLOOKUP(C46,'MOMO '!C:E,3,FALSE)),"")</f>
        <v/>
      </c>
      <c r="HU46" s="154" t="str">
        <f t="shared" si="66"/>
        <v/>
      </c>
      <c r="HV46" s="4"/>
      <c r="HW46" s="4"/>
      <c r="HX46" s="4"/>
      <c r="HY46" s="4"/>
      <c r="HZ46" s="4"/>
      <c r="IA46" s="4"/>
      <c r="IB46" s="4"/>
      <c r="IC46" s="3"/>
      <c r="ID46" s="3"/>
      <c r="IE46" t="str">
        <f>IF(HT46&lt;&gt;"", IFERROR(IF(VLOOKUP(C46,MACUAHANG!$A$5:$B$67,2,FALSE)=0,"",VLOOKUP(C46,MACUAHANG!$A$5:$B$67,2,FALSE)), ""), "")</f>
        <v/>
      </c>
      <c r="IF46" s="4"/>
      <c r="IG46" s="4" t="str">
        <f t="shared" si="51"/>
        <v/>
      </c>
      <c r="IH46" s="4"/>
      <c r="II46" s="4"/>
      <c r="IJ46" s="4"/>
      <c r="IK46" s="4"/>
      <c r="IL46" s="4"/>
      <c r="IM46" s="4"/>
      <c r="IN46" s="4"/>
      <c r="IO46" s="4"/>
      <c r="IP46" s="18" t="str">
        <f t="shared" si="52"/>
        <v/>
      </c>
      <c r="IQ46" s="17"/>
      <c r="IR46" s="22" t="str">
        <f t="shared" si="53"/>
        <v/>
      </c>
      <c r="IS46" s="18" t="str">
        <f t="shared" si="54"/>
        <v/>
      </c>
      <c r="IT46" s="17"/>
      <c r="IU46" s="17"/>
      <c r="IV46" s="17" t="str">
        <f t="shared" si="55"/>
        <v/>
      </c>
      <c r="IW46" s="14" t="str">
        <f t="shared" si="56"/>
        <v/>
      </c>
      <c r="IX46" s="17"/>
      <c r="IY46" s="17" t="str">
        <f>IFERROR(IF(VLOOKUP(C46,XANH_PIVOT!$C$5:$D$67,2,FALSE)=0,"",VLOOKUP(C46,XANH_PIVOT!$C$5:$D$67,2,FALSE)),"")</f>
        <v/>
      </c>
      <c r="IZ46" s="154" t="str">
        <f t="shared" si="67"/>
        <v/>
      </c>
      <c r="JA46" s="4"/>
      <c r="JB46" s="4"/>
      <c r="JC46" s="4"/>
      <c r="JD46" s="4"/>
      <c r="JE46" s="4"/>
      <c r="JF46" s="4"/>
      <c r="JG46" s="4"/>
      <c r="JH46" s="3"/>
      <c r="JI46" s="3"/>
      <c r="JJ46" t="str">
        <f>IF(IY46&lt;&gt;"", IFERROR(IF(VLOOKUP(C46,MACUAHANG!$A$5:$B$67,2,FALSE)=0,"",VLOOKUP(C46,MACUAHANG!$A$5:$B$67,2,FALSE)), ""), "")</f>
        <v/>
      </c>
      <c r="JK46" s="4"/>
      <c r="JL46" s="4" t="str">
        <f t="shared" si="57"/>
        <v/>
      </c>
      <c r="JM46" s="4"/>
      <c r="JN46" s="4"/>
      <c r="JO46" s="4"/>
      <c r="JP46" s="4"/>
      <c r="JQ46" s="4"/>
      <c r="JR46" s="4"/>
      <c r="JS46" s="4"/>
      <c r="JT46" s="4"/>
      <c r="JU46" s="18" t="str">
        <f t="shared" si="58"/>
        <v/>
      </c>
      <c r="JV46" s="17"/>
    </row>
    <row r="47" spans="1:282" ht="22.5" customHeight="1">
      <c r="A47" s="5">
        <v>22</v>
      </c>
      <c r="B47" s="264" t="s">
        <v>452</v>
      </c>
      <c r="C47" s="7" t="s">
        <v>99</v>
      </c>
      <c r="D47" s="24">
        <v>0</v>
      </c>
      <c r="E47" s="16" t="str">
        <f t="shared" si="10"/>
        <v/>
      </c>
      <c r="H47" s="28" t="str">
        <f t="shared" si="11"/>
        <v/>
      </c>
      <c r="I47" s="222" t="str">
        <f t="shared" si="12"/>
        <v/>
      </c>
      <c r="K47" t="str">
        <f>IFERROR(IF(VLOOKUP(C47,'PHÍ RÚT TIỀN'!$C$5:$F$67,4,FALSE)=0,"",VLOOKUP(C47,'PHÍ RÚT TIỀN'!$C$5:$F$67,4,FALSE)),"")</f>
        <v/>
      </c>
      <c r="L47" s="23" t="str">
        <f t="shared" si="59"/>
        <v/>
      </c>
      <c r="V47" t="str">
        <f>IF(K47&lt;&gt;"", IFERROR(IF(VLOOKUP(C47,MACUAHANG!$A$5:$B$67,2,FALSE)=0,"",VLOOKUP(C47,MACUAHANG!$A$5:$B$67,2,FALSE)), ""), "")</f>
        <v/>
      </c>
      <c r="X47" t="str">
        <f t="shared" si="13"/>
        <v/>
      </c>
      <c r="AG47" s="16" t="str">
        <f t="shared" si="14"/>
        <v/>
      </c>
      <c r="AH47" s="14"/>
      <c r="AI47" s="14"/>
      <c r="AJ47" s="16" t="str">
        <f t="shared" si="15"/>
        <v/>
      </c>
      <c r="AM47" s="28" t="str">
        <f t="shared" si="16"/>
        <v/>
      </c>
      <c r="AN47" t="str">
        <f t="shared" si="17"/>
        <v/>
      </c>
      <c r="AP47" t="str">
        <f>IFERROR(IF(VLOOKUP(C47,GRAB!$C47:$D109,2,FALSE)=0,"",VLOOKUP(C47,GRAB!C:D,2,FALSE)),"")</f>
        <v/>
      </c>
      <c r="AQ47" s="74" t="str">
        <f t="shared" si="60"/>
        <v/>
      </c>
      <c r="BA47" t="str">
        <f>IF(AP47&lt;&gt;"", IFERROR(IF(VLOOKUP(C47,MACUAHANG!$A$5:$B$67,2,FALSE)=0,"",VLOOKUP(C47,MACUAHANG!$A$5:$B$67,2,FALSE)), ""), "")</f>
        <v/>
      </c>
      <c r="BC47" t="str">
        <f t="shared" si="18"/>
        <v/>
      </c>
      <c r="BL47" s="72" t="str">
        <f t="shared" si="19"/>
        <v/>
      </c>
      <c r="BM47" s="14"/>
      <c r="BN47" s="14"/>
      <c r="BO47" s="158" t="str">
        <f t="shared" si="20"/>
        <v/>
      </c>
      <c r="BP47" s="17"/>
      <c r="BQ47" s="17"/>
      <c r="BR47" s="164" t="str">
        <f t="shared" si="21"/>
        <v/>
      </c>
      <c r="BS47" s="14" t="str">
        <f t="shared" si="22"/>
        <v/>
      </c>
      <c r="BT47" s="17"/>
      <c r="BU47" s="17" t="str">
        <f>IFERROR(IF(VLOOKUP(C47,BE!C47:D109,2,FALSE)=0,"",VLOOKUP(C47,BE!C:D,2,FALSE)),"")</f>
        <v/>
      </c>
      <c r="BV47" s="154" t="str">
        <f t="shared" si="61"/>
        <v/>
      </c>
      <c r="BW47" s="4"/>
      <c r="BX47" s="4"/>
      <c r="BY47" s="4"/>
      <c r="BZ47" s="4"/>
      <c r="CA47" s="4"/>
      <c r="CB47" s="4"/>
      <c r="CC47" s="4"/>
      <c r="CD47" s="3"/>
      <c r="CE47" s="3"/>
      <c r="CF47" t="str">
        <f>IF(BU47&lt;&gt;"", IFERROR(IF(VLOOKUP(C47,MACUAHANG!$A$5:$B$67,2,FALSE)=0,"",VLOOKUP(C47,MACUAHANG!$A$5:$B$67,2,FALSE)), ""), "")</f>
        <v/>
      </c>
      <c r="CG47" s="4"/>
      <c r="CH47" t="str">
        <f t="shared" si="23"/>
        <v/>
      </c>
      <c r="CI47" s="4"/>
      <c r="CJ47" s="4"/>
      <c r="CK47" s="4"/>
      <c r="CL47" s="4"/>
      <c r="CM47" s="4"/>
      <c r="CN47" s="4"/>
      <c r="CO47" s="4"/>
      <c r="CP47" s="4"/>
      <c r="CQ47" s="158" t="str">
        <f t="shared" si="24"/>
        <v/>
      </c>
      <c r="CR47" s="17"/>
      <c r="CS47" s="22" t="str">
        <f t="shared" si="25"/>
        <v/>
      </c>
      <c r="CT47" s="158" t="str">
        <f t="shared" si="26"/>
        <v/>
      </c>
      <c r="CU47" s="17"/>
      <c r="CV47" s="17"/>
      <c r="CW47" s="164" t="str">
        <f t="shared" si="27"/>
        <v/>
      </c>
      <c r="CX47" s="165" t="str">
        <f t="shared" si="28"/>
        <v/>
      </c>
      <c r="CY47" s="17"/>
      <c r="CZ47" s="163" t="str">
        <f>IFERROR(IF(VLOOKUP(C47,'ZALO-PAY'!$C$5:$F$67,2,FALSE)=0,"",VLOOKUP(C47,'ZALO-PAY'!$C$5:$F$67,2,FALSE)),"")</f>
        <v/>
      </c>
      <c r="DA47" s="154" t="str">
        <f t="shared" si="62"/>
        <v/>
      </c>
      <c r="DB47" s="4"/>
      <c r="DC47" s="4"/>
      <c r="DD47" s="4"/>
      <c r="DE47" s="4"/>
      <c r="DF47" s="4"/>
      <c r="DG47" s="4"/>
      <c r="DH47" s="4"/>
      <c r="DI47" s="3"/>
      <c r="DJ47" s="3"/>
      <c r="DK47" t="str">
        <f>IF(CZ47&lt;&gt;"", IFERROR(IF(VLOOKUP(C47,MACUAHANG!$A$5:$B$67,2,FALSE)=0,"",VLOOKUP(C47,MACUAHANG!$A$5:$B$67,2,FALSE)), ""), "")</f>
        <v/>
      </c>
      <c r="DL47" s="4"/>
      <c r="DM47" s="4" t="str">
        <f t="shared" si="29"/>
        <v/>
      </c>
      <c r="DN47" s="4"/>
      <c r="DO47" s="4"/>
      <c r="DP47" s="4"/>
      <c r="DQ47" s="4"/>
      <c r="DR47" s="4"/>
      <c r="DS47" s="4"/>
      <c r="DT47" s="4"/>
      <c r="DU47" s="4"/>
      <c r="DV47" s="158" t="str">
        <f t="shared" si="30"/>
        <v/>
      </c>
      <c r="DW47" s="17"/>
      <c r="DX47" s="22" t="str">
        <f t="shared" si="31"/>
        <v/>
      </c>
      <c r="DY47" s="158" t="str">
        <f t="shared" si="32"/>
        <v/>
      </c>
      <c r="DZ47" s="17"/>
      <c r="EA47" s="17"/>
      <c r="EB47" s="164" t="str">
        <f t="shared" si="33"/>
        <v/>
      </c>
      <c r="EC47" s="14" t="str">
        <f t="shared" si="34"/>
        <v/>
      </c>
      <c r="ED47" s="17"/>
      <c r="EE47" s="163" t="str">
        <f>IFERROR(IF(VLOOKUP(C47,'VN-PAY'!$C$5:$D$67,2,FALSE)=0,"",VLOOKUP(C47,'VN-PAY'!$C$5:$D$67,2,FALSE)),"")</f>
        <v/>
      </c>
      <c r="EF47" s="154" t="str">
        <f t="shared" si="63"/>
        <v/>
      </c>
      <c r="EG47" s="4"/>
      <c r="EH47" s="4"/>
      <c r="EI47" s="4"/>
      <c r="EJ47" s="4"/>
      <c r="EK47" s="4"/>
      <c r="EL47" s="4"/>
      <c r="EM47" s="4"/>
      <c r="EN47" s="3"/>
      <c r="EO47" s="3"/>
      <c r="EP47" t="str">
        <f>IF(EE47&lt;&gt;"", IFERROR(IF(VLOOKUP(C47,MACUAHANG!$A$5:$B$67,2,FALSE)=0,"",VLOOKUP(C47,MACUAHANG!$A$5:$B$67,2,FALSE)), ""), "")</f>
        <v/>
      </c>
      <c r="EQ47" s="4"/>
      <c r="ER47" s="4" t="str">
        <f t="shared" si="35"/>
        <v/>
      </c>
      <c r="ES47" s="4"/>
      <c r="ET47" s="4"/>
      <c r="EU47" s="4"/>
      <c r="EV47" s="4"/>
      <c r="EW47" s="4"/>
      <c r="EX47" s="4"/>
      <c r="EY47" s="4"/>
      <c r="EZ47" s="4"/>
      <c r="FA47" s="158" t="str">
        <f t="shared" si="36"/>
        <v/>
      </c>
      <c r="FB47" s="17"/>
      <c r="FC47" s="22" t="str">
        <f t="shared" si="37"/>
        <v/>
      </c>
      <c r="FD47" s="158" t="str">
        <f t="shared" si="38"/>
        <v/>
      </c>
      <c r="FE47" s="17"/>
      <c r="FF47" s="17"/>
      <c r="FG47" s="17" t="str">
        <f t="shared" si="39"/>
        <v/>
      </c>
      <c r="FH47" s="14" t="str">
        <f t="shared" si="40"/>
        <v/>
      </c>
      <c r="FI47" s="17"/>
      <c r="FJ47" s="200" t="str">
        <f>IFERROR(IF(VLOOKUP(C47,VILL!$A$5:$E$68,4,FALSE)=0,"",VLOOKUP(C47,VILL!$A$5:$E$68,4,FALSE)),"")</f>
        <v/>
      </c>
      <c r="FK47" s="154" t="str">
        <f t="shared" si="64"/>
        <v/>
      </c>
      <c r="FL47" s="4"/>
      <c r="FM47" s="4"/>
      <c r="FN47" s="4"/>
      <c r="FO47" s="4"/>
      <c r="FP47" s="4"/>
      <c r="FQ47" s="4"/>
      <c r="FR47" s="4"/>
      <c r="FS47" s="3"/>
      <c r="FT47" s="3"/>
      <c r="FU47" t="str">
        <f>IF(FJ47&lt;&gt;"", IFERROR(IF(VLOOKUP(C47,MACUAHANG!$A$5:$B$67,2,FALSE)=0,"",VLOOKUP(C47,MACUAHANG!$A$5:$B$67,2,FALSE)), ""), "")</f>
        <v/>
      </c>
      <c r="FV47" s="4"/>
      <c r="FW47" s="4" t="str">
        <f t="shared" si="41"/>
        <v/>
      </c>
      <c r="FX47" s="4"/>
      <c r="FY47" s="4"/>
      <c r="FZ47" s="4"/>
      <c r="GA47" s="4"/>
      <c r="GB47" s="4"/>
      <c r="GC47" s="4"/>
      <c r="GD47" s="4"/>
      <c r="GE47" s="4"/>
      <c r="GF47" s="158" t="str">
        <f t="shared" si="42"/>
        <v/>
      </c>
      <c r="GG47" s="17"/>
      <c r="GH47" s="14"/>
      <c r="GI47" s="18" t="str">
        <f t="shared" si="43"/>
        <v/>
      </c>
      <c r="GJ47" s="17"/>
      <c r="GK47" s="17"/>
      <c r="GL47" s="17" t="str">
        <f t="shared" si="44"/>
        <v/>
      </c>
      <c r="GM47" s="14" t="str">
        <f t="shared" si="45"/>
        <v/>
      </c>
      <c r="GN47" s="17"/>
      <c r="GO47" s="17" t="str">
        <f>IFERROR(IF(VLOOKUP(C47,RYO!$A$5:$E$68,4,FALSE)=0,"",VLOOKUP(C47,RYO!$A$5:$E$68,4,FALSE)),"")</f>
        <v/>
      </c>
      <c r="GP47" s="154" t="str">
        <f t="shared" si="65"/>
        <v/>
      </c>
      <c r="GQ47" s="4"/>
      <c r="GR47" s="4"/>
      <c r="GS47" s="4"/>
      <c r="GT47" s="4"/>
      <c r="GU47" s="4"/>
      <c r="GV47" s="4"/>
      <c r="GW47" s="4"/>
      <c r="GX47" s="3"/>
      <c r="GY47" s="3"/>
      <c r="GZ47" t="str">
        <f>IF(GO47&lt;&gt;"", IFERROR(IF(VLOOKUP(C47,MACUAHANG!$A$5:$B$67,2,FALSE)=0,"",VLOOKUP(C47,MACUAHANG!$A$5:$B$67,2,FALSE)), ""), "")</f>
        <v/>
      </c>
      <c r="HA47" s="4"/>
      <c r="HB47" s="4" t="str">
        <f t="shared" si="46"/>
        <v/>
      </c>
      <c r="HC47" s="4"/>
      <c r="HD47" s="4"/>
      <c r="HE47" s="4"/>
      <c r="HF47" s="4"/>
      <c r="HG47" s="4"/>
      <c r="HH47" s="4"/>
      <c r="HI47" s="4"/>
      <c r="HJ47" s="4"/>
      <c r="HK47" s="18" t="str">
        <f t="shared" si="47"/>
        <v/>
      </c>
      <c r="HL47" s="17"/>
      <c r="HM47" s="14"/>
      <c r="HN47" s="158">
        <f t="shared" si="48"/>
        <v>45909</v>
      </c>
      <c r="HO47" s="17"/>
      <c r="HP47" s="17"/>
      <c r="HQ47" s="17">
        <f t="shared" si="49"/>
        <v>1121</v>
      </c>
      <c r="HR47" s="14" t="str">
        <f t="shared" si="50"/>
        <v>113103</v>
      </c>
      <c r="HS47" s="17"/>
      <c r="HT47" s="163">
        <f>IFERROR(IF(VLOOKUP(C47,'MOMO '!C:E,3,FALSE)=0,"",VLOOKUP(C47,'MOMO '!C:E,3,FALSE)),"")</f>
        <v>54186</v>
      </c>
      <c r="HU47" s="154" t="str">
        <f t="shared" si="66"/>
        <v>Chi phí chiết khấu trả cho kênh đối tác MoMo 09/09/2025 chi nhánh CÀ PHÊ MUỐI CHÚ LONG - THANH NHÀN - HÀ NỘI</v>
      </c>
      <c r="HV47" s="4"/>
      <c r="HW47" s="4"/>
      <c r="HX47" s="4"/>
      <c r="HY47" s="4"/>
      <c r="HZ47" s="4"/>
      <c r="IA47" s="4"/>
      <c r="IB47" s="4"/>
      <c r="IC47" s="3"/>
      <c r="ID47" s="3"/>
      <c r="IE47" t="str">
        <f>IF(HT47&lt;&gt;"", IFERROR(IF(VLOOKUP(C47,MACUAHANG!$A$5:$B$67,2,FALSE)=0,"",VLOOKUP(C47,MACUAHANG!$A$5:$B$67,2,FALSE)), ""), "")</f>
        <v>CH.339TN</v>
      </c>
      <c r="IF47" s="4"/>
      <c r="IG47" s="4" t="str">
        <f t="shared" si="51"/>
        <v>VH.PHH</v>
      </c>
      <c r="IH47" s="4"/>
      <c r="II47" s="4"/>
      <c r="IJ47" s="4"/>
      <c r="IK47" s="4"/>
      <c r="IL47" s="4"/>
      <c r="IM47" s="4"/>
      <c r="IN47" s="4"/>
      <c r="IO47" s="4"/>
      <c r="IP47" s="18">
        <f t="shared" si="52"/>
        <v>45909</v>
      </c>
      <c r="IQ47" s="17"/>
      <c r="IR47" s="22" t="str">
        <f t="shared" si="53"/>
        <v>Momo</v>
      </c>
      <c r="IS47" s="18" t="str">
        <f t="shared" si="54"/>
        <v/>
      </c>
      <c r="IT47" s="17"/>
      <c r="IU47" s="17"/>
      <c r="IV47" s="17" t="str">
        <f t="shared" si="55"/>
        <v/>
      </c>
      <c r="IW47" s="14" t="str">
        <f t="shared" si="56"/>
        <v/>
      </c>
      <c r="IX47" s="17"/>
      <c r="IY47" s="17" t="str">
        <f>IFERROR(IF(VLOOKUP(C47,XANH_PIVOT!$C$5:$D$67,2,FALSE)=0,"",VLOOKUP(C47,XANH_PIVOT!$C$5:$D$67,2,FALSE)),"")</f>
        <v/>
      </c>
      <c r="IZ47" s="154" t="str">
        <f t="shared" si="67"/>
        <v/>
      </c>
      <c r="JA47" s="4"/>
      <c r="JB47" s="4"/>
      <c r="JC47" s="4"/>
      <c r="JD47" s="4"/>
      <c r="JE47" s="4"/>
      <c r="JF47" s="4"/>
      <c r="JG47" s="4"/>
      <c r="JH47" s="3"/>
      <c r="JI47" s="3"/>
      <c r="JJ47" t="str">
        <f>IF(IY47&lt;&gt;"", IFERROR(IF(VLOOKUP(C47,MACUAHANG!$A$5:$B$67,2,FALSE)=0,"",VLOOKUP(C47,MACUAHANG!$A$5:$B$67,2,FALSE)), ""), "")</f>
        <v/>
      </c>
      <c r="JK47" s="4"/>
      <c r="JL47" s="4" t="str">
        <f t="shared" si="57"/>
        <v/>
      </c>
      <c r="JM47" s="4"/>
      <c r="JN47" s="4"/>
      <c r="JO47" s="4"/>
      <c r="JP47" s="4"/>
      <c r="JQ47" s="4"/>
      <c r="JR47" s="4"/>
      <c r="JS47" s="4"/>
      <c r="JT47" s="4"/>
      <c r="JU47" s="18" t="str">
        <f t="shared" si="58"/>
        <v/>
      </c>
      <c r="JV47" s="17"/>
    </row>
    <row r="48" spans="1:282" ht="22.5" customHeight="1">
      <c r="A48" s="5">
        <f t="shared" si="9"/>
        <v>23</v>
      </c>
      <c r="B48" s="264" t="s">
        <v>453</v>
      </c>
      <c r="C48" s="7" t="s">
        <v>100</v>
      </c>
      <c r="D48" s="25">
        <v>0</v>
      </c>
      <c r="E48" s="16" t="str">
        <f t="shared" si="10"/>
        <v/>
      </c>
      <c r="H48" s="28" t="str">
        <f t="shared" si="11"/>
        <v/>
      </c>
      <c r="I48" s="222" t="str">
        <f t="shared" si="12"/>
        <v/>
      </c>
      <c r="K48" t="str">
        <f>IFERROR(IF(VLOOKUP(C48,'PHÍ RÚT TIỀN'!$C$5:$F$67,4,FALSE)=0,"",VLOOKUP(C48,'PHÍ RÚT TIỀN'!$C$5:$F$67,4,FALSE)),"")</f>
        <v/>
      </c>
      <c r="L48" s="23" t="str">
        <f t="shared" si="59"/>
        <v/>
      </c>
      <c r="V48" t="str">
        <f>IF(K48&lt;&gt;"", IFERROR(IF(VLOOKUP(C48,MACUAHANG!$A$5:$B$67,2,FALSE)=0,"",VLOOKUP(C48,MACUAHANG!$A$5:$B$67,2,FALSE)), ""), "")</f>
        <v/>
      </c>
      <c r="X48" t="str">
        <f t="shared" si="13"/>
        <v/>
      </c>
      <c r="AG48" s="16" t="str">
        <f t="shared" si="14"/>
        <v/>
      </c>
      <c r="AH48" s="14"/>
      <c r="AI48" s="14"/>
      <c r="AJ48" s="16" t="str">
        <f t="shared" si="15"/>
        <v/>
      </c>
      <c r="AM48" s="28" t="str">
        <f t="shared" si="16"/>
        <v/>
      </c>
      <c r="AN48" t="str">
        <f t="shared" si="17"/>
        <v/>
      </c>
      <c r="AP48" t="str">
        <f>IFERROR(IF(VLOOKUP(C48,GRAB!$C48:$D110,2,FALSE)=0,"",VLOOKUP(C48,GRAB!C:D,2,FALSE)),"")</f>
        <v/>
      </c>
      <c r="AQ48" s="74" t="str">
        <f t="shared" si="60"/>
        <v/>
      </c>
      <c r="BA48" t="str">
        <f>IF(AP48&lt;&gt;"", IFERROR(IF(VLOOKUP(C48,MACUAHANG!$A$5:$B$67,2,FALSE)=0,"",VLOOKUP(C48,MACUAHANG!$A$5:$B$67,2,FALSE)), ""), "")</f>
        <v/>
      </c>
      <c r="BC48" t="str">
        <f t="shared" si="18"/>
        <v/>
      </c>
      <c r="BL48" s="72" t="str">
        <f t="shared" si="19"/>
        <v/>
      </c>
      <c r="BM48" s="14"/>
      <c r="BN48" s="14"/>
      <c r="BO48" s="158" t="str">
        <f t="shared" si="20"/>
        <v/>
      </c>
      <c r="BP48" s="17"/>
      <c r="BQ48" s="17"/>
      <c r="BR48" s="164" t="str">
        <f t="shared" si="21"/>
        <v/>
      </c>
      <c r="BS48" s="14" t="str">
        <f t="shared" si="22"/>
        <v/>
      </c>
      <c r="BT48" s="17"/>
      <c r="BU48" s="17" t="str">
        <f>IFERROR(IF(VLOOKUP(C48,BE!C48:D110,2,FALSE)=0,"",VLOOKUP(C48,BE!C:D,2,FALSE)),"")</f>
        <v/>
      </c>
      <c r="BV48" s="154" t="str">
        <f t="shared" si="61"/>
        <v/>
      </c>
      <c r="BW48" s="4"/>
      <c r="BX48" s="4"/>
      <c r="BY48" s="4"/>
      <c r="BZ48" s="4"/>
      <c r="CA48" s="4"/>
      <c r="CB48" s="4"/>
      <c r="CC48" s="4"/>
      <c r="CD48" s="3"/>
      <c r="CE48" s="3"/>
      <c r="CF48" t="str">
        <f>IF(BU48&lt;&gt;"", IFERROR(IF(VLOOKUP(C48,MACUAHANG!$A$5:$B$67,2,FALSE)=0,"",VLOOKUP(C48,MACUAHANG!$A$5:$B$67,2,FALSE)), ""), "")</f>
        <v/>
      </c>
      <c r="CG48" s="4"/>
      <c r="CH48" t="str">
        <f t="shared" si="23"/>
        <v/>
      </c>
      <c r="CI48" s="4"/>
      <c r="CJ48" s="4"/>
      <c r="CK48" s="4"/>
      <c r="CL48" s="4"/>
      <c r="CM48" s="4"/>
      <c r="CN48" s="4"/>
      <c r="CO48" s="4"/>
      <c r="CP48" s="4"/>
      <c r="CQ48" s="158" t="str">
        <f t="shared" si="24"/>
        <v/>
      </c>
      <c r="CR48" s="17"/>
      <c r="CS48" s="22" t="str">
        <f t="shared" si="25"/>
        <v/>
      </c>
      <c r="CT48" s="158">
        <f t="shared" si="26"/>
        <v>45909</v>
      </c>
      <c r="CU48" s="17"/>
      <c r="CV48" s="17"/>
      <c r="CW48" s="164">
        <f t="shared" si="27"/>
        <v>1121</v>
      </c>
      <c r="CX48" s="165" t="str">
        <f t="shared" si="28"/>
        <v>113106</v>
      </c>
      <c r="CY48" s="17"/>
      <c r="CZ48" s="163">
        <f>IFERROR(IF(VLOOKUP(C48,'ZALO-PAY'!$C$5:$F$67,2,FALSE)=0,"",VLOOKUP(C48,'ZALO-PAY'!$C$5:$F$67,2,FALSE)),"")</f>
        <v>39057</v>
      </c>
      <c r="DA48" s="154" t="str">
        <f t="shared" si="62"/>
        <v>Chi phí chiết khấu trả cho kênh đối tác ZaloPay 09/09/2025 chi nhánh CÀ PHÊ MUỐI CHÚ LONG - ĐỘI CẤN - HÀ NỘI</v>
      </c>
      <c r="DB48" s="4"/>
      <c r="DC48" s="4"/>
      <c r="DD48" s="4"/>
      <c r="DE48" s="4"/>
      <c r="DF48" s="4"/>
      <c r="DG48" s="4"/>
      <c r="DH48" s="4"/>
      <c r="DI48" s="3"/>
      <c r="DJ48" s="3"/>
      <c r="DK48" t="str">
        <f>IF(CZ48&lt;&gt;"", IFERROR(IF(VLOOKUP(C48,MACUAHANG!$A$5:$B$67,2,FALSE)=0,"",VLOOKUP(C48,MACUAHANG!$A$5:$B$67,2,FALSE)), ""), "")</f>
        <v>CH.8DC</v>
      </c>
      <c r="DL48" s="4"/>
      <c r="DM48" s="4" t="str">
        <f t="shared" si="29"/>
        <v>VH.PHH</v>
      </c>
      <c r="DN48" s="4"/>
      <c r="DO48" s="4"/>
      <c r="DP48" s="4"/>
      <c r="DQ48" s="4"/>
      <c r="DR48" s="4"/>
      <c r="DS48" s="4"/>
      <c r="DT48" s="4"/>
      <c r="DU48" s="4"/>
      <c r="DV48" s="158">
        <f t="shared" si="30"/>
        <v>45909</v>
      </c>
      <c r="DW48" s="17"/>
      <c r="DX48" s="22" t="str">
        <f t="shared" si="31"/>
        <v>ZaloPay</v>
      </c>
      <c r="DY48" s="158" t="str">
        <f t="shared" si="32"/>
        <v/>
      </c>
      <c r="DZ48" s="17"/>
      <c r="EA48" s="17"/>
      <c r="EB48" s="164" t="str">
        <f t="shared" si="33"/>
        <v/>
      </c>
      <c r="EC48" s="14" t="str">
        <f t="shared" si="34"/>
        <v/>
      </c>
      <c r="ED48" s="17"/>
      <c r="EE48" s="163" t="str">
        <f>IFERROR(IF(VLOOKUP(C48,'VN-PAY'!$C$5:$D$67,2,FALSE)=0,"",VLOOKUP(C48,'VN-PAY'!$C$5:$D$67,2,FALSE)),"")</f>
        <v/>
      </c>
      <c r="EF48" s="154" t="str">
        <f t="shared" si="63"/>
        <v/>
      </c>
      <c r="EG48" s="4"/>
      <c r="EH48" s="4"/>
      <c r="EI48" s="4"/>
      <c r="EJ48" s="4"/>
      <c r="EK48" s="4"/>
      <c r="EL48" s="4"/>
      <c r="EM48" s="4"/>
      <c r="EN48" s="3"/>
      <c r="EO48" s="3"/>
      <c r="EP48" t="str">
        <f>IF(EE48&lt;&gt;"", IFERROR(IF(VLOOKUP(C48,MACUAHANG!$A$5:$B$67,2,FALSE)=0,"",VLOOKUP(C48,MACUAHANG!$A$5:$B$67,2,FALSE)), ""), "")</f>
        <v/>
      </c>
      <c r="EQ48" s="4"/>
      <c r="ER48" s="4" t="str">
        <f t="shared" si="35"/>
        <v/>
      </c>
      <c r="ES48" s="4"/>
      <c r="ET48" s="4"/>
      <c r="EU48" s="4"/>
      <c r="EV48" s="4"/>
      <c r="EW48" s="4"/>
      <c r="EX48" s="4"/>
      <c r="EY48" s="4"/>
      <c r="EZ48" s="4"/>
      <c r="FA48" s="158" t="str">
        <f t="shared" si="36"/>
        <v/>
      </c>
      <c r="FB48" s="17"/>
      <c r="FC48" s="22" t="str">
        <f t="shared" si="37"/>
        <v/>
      </c>
      <c r="FD48" s="158" t="str">
        <f t="shared" si="38"/>
        <v/>
      </c>
      <c r="FE48" s="17"/>
      <c r="FF48" s="17"/>
      <c r="FG48" s="17" t="str">
        <f t="shared" si="39"/>
        <v/>
      </c>
      <c r="FH48" s="14" t="str">
        <f t="shared" si="40"/>
        <v/>
      </c>
      <c r="FI48" s="17"/>
      <c r="FJ48" s="200" t="str">
        <f>IFERROR(IF(VLOOKUP(C48,VILL!$A$5:$E$68,4,FALSE)=0,"",VLOOKUP(C48,VILL!$A$5:$E$68,4,FALSE)),"")</f>
        <v/>
      </c>
      <c r="FK48" s="154" t="str">
        <f t="shared" si="64"/>
        <v/>
      </c>
      <c r="FL48" s="4"/>
      <c r="FM48" s="4"/>
      <c r="FN48" s="4"/>
      <c r="FO48" s="4"/>
      <c r="FP48" s="4"/>
      <c r="FQ48" s="4"/>
      <c r="FR48" s="4"/>
      <c r="FS48" s="3"/>
      <c r="FT48" s="3"/>
      <c r="FU48" t="str">
        <f>IF(FJ48&lt;&gt;"", IFERROR(IF(VLOOKUP(C48,MACUAHANG!$A$5:$B$67,2,FALSE)=0,"",VLOOKUP(C48,MACUAHANG!$A$5:$B$67,2,FALSE)), ""), "")</f>
        <v/>
      </c>
      <c r="FV48" s="4"/>
      <c r="FW48" s="4" t="str">
        <f t="shared" si="41"/>
        <v/>
      </c>
      <c r="FX48" s="4"/>
      <c r="FY48" s="4"/>
      <c r="FZ48" s="4"/>
      <c r="GA48" s="4"/>
      <c r="GB48" s="4"/>
      <c r="GC48" s="4"/>
      <c r="GD48" s="4"/>
      <c r="GE48" s="4"/>
      <c r="GF48" s="158" t="str">
        <f t="shared" si="42"/>
        <v/>
      </c>
      <c r="GG48" s="17"/>
      <c r="GH48" s="14"/>
      <c r="GI48" s="18" t="str">
        <f t="shared" si="43"/>
        <v/>
      </c>
      <c r="GJ48" s="17"/>
      <c r="GK48" s="17"/>
      <c r="GL48" s="17" t="str">
        <f t="shared" si="44"/>
        <v/>
      </c>
      <c r="GM48" s="14" t="str">
        <f t="shared" si="45"/>
        <v/>
      </c>
      <c r="GN48" s="17"/>
      <c r="GO48" s="17" t="str">
        <f>IFERROR(IF(VLOOKUP(C48,RYO!$A$5:$E$68,4,FALSE)=0,"",VLOOKUP(C48,RYO!$A$5:$E$68,4,FALSE)),"")</f>
        <v/>
      </c>
      <c r="GP48" s="154" t="str">
        <f t="shared" si="65"/>
        <v/>
      </c>
      <c r="GQ48" s="4"/>
      <c r="GR48" s="4"/>
      <c r="GS48" s="4"/>
      <c r="GT48" s="4"/>
      <c r="GU48" s="4"/>
      <c r="GV48" s="4"/>
      <c r="GW48" s="4"/>
      <c r="GX48" s="3"/>
      <c r="GY48" s="3"/>
      <c r="GZ48" t="str">
        <f>IF(GO48&lt;&gt;"", IFERROR(IF(VLOOKUP(C48,MACUAHANG!$A$5:$B$67,2,FALSE)=0,"",VLOOKUP(C48,MACUAHANG!$A$5:$B$67,2,FALSE)), ""), "")</f>
        <v/>
      </c>
      <c r="HA48" s="4"/>
      <c r="HB48" s="4" t="str">
        <f t="shared" si="46"/>
        <v/>
      </c>
      <c r="HC48" s="4"/>
      <c r="HD48" s="4"/>
      <c r="HE48" s="4"/>
      <c r="HF48" s="4"/>
      <c r="HG48" s="4"/>
      <c r="HH48" s="4"/>
      <c r="HI48" s="4"/>
      <c r="HJ48" s="4"/>
      <c r="HK48" s="18" t="str">
        <f t="shared" si="47"/>
        <v/>
      </c>
      <c r="HL48" s="17"/>
      <c r="HM48" s="14"/>
      <c r="HN48" s="158" t="str">
        <f t="shared" si="48"/>
        <v/>
      </c>
      <c r="HO48" s="17"/>
      <c r="HP48" s="17"/>
      <c r="HQ48" s="17" t="str">
        <f t="shared" si="49"/>
        <v/>
      </c>
      <c r="HR48" s="14" t="str">
        <f t="shared" si="50"/>
        <v/>
      </c>
      <c r="HS48" s="17"/>
      <c r="HT48" s="163" t="str">
        <f>IFERROR(IF(VLOOKUP(C48,'MOMO '!C:E,3,FALSE)=0,"",VLOOKUP(C48,'MOMO '!C:E,3,FALSE)),"")</f>
        <v/>
      </c>
      <c r="HU48" s="154" t="str">
        <f t="shared" si="66"/>
        <v/>
      </c>
      <c r="HV48" s="4"/>
      <c r="HW48" s="4"/>
      <c r="HX48" s="4"/>
      <c r="HY48" s="4"/>
      <c r="HZ48" s="4"/>
      <c r="IA48" s="4"/>
      <c r="IB48" s="4"/>
      <c r="IC48" s="3"/>
      <c r="ID48" s="3"/>
      <c r="IE48" t="str">
        <f>IF(HT48&lt;&gt;"", IFERROR(IF(VLOOKUP(C48,MACUAHANG!$A$5:$B$67,2,FALSE)=0,"",VLOOKUP(C48,MACUAHANG!$A$5:$B$67,2,FALSE)), ""), "")</f>
        <v/>
      </c>
      <c r="IF48" s="4"/>
      <c r="IG48" s="4" t="str">
        <f t="shared" si="51"/>
        <v/>
      </c>
      <c r="IH48" s="4"/>
      <c r="II48" s="4"/>
      <c r="IJ48" s="4"/>
      <c r="IK48" s="4"/>
      <c r="IL48" s="4"/>
      <c r="IM48" s="4"/>
      <c r="IN48" s="4"/>
      <c r="IO48" s="4"/>
      <c r="IP48" s="18" t="str">
        <f t="shared" si="52"/>
        <v/>
      </c>
      <c r="IQ48" s="17"/>
      <c r="IR48" s="22" t="str">
        <f t="shared" si="53"/>
        <v/>
      </c>
      <c r="IS48" s="18" t="str">
        <f t="shared" si="54"/>
        <v/>
      </c>
      <c r="IT48" s="17"/>
      <c r="IU48" s="17"/>
      <c r="IV48" s="17" t="str">
        <f t="shared" si="55"/>
        <v/>
      </c>
      <c r="IW48" s="14" t="str">
        <f t="shared" si="56"/>
        <v/>
      </c>
      <c r="IX48" s="17"/>
      <c r="IY48" s="17" t="str">
        <f>IFERROR(IF(VLOOKUP(C48,XANH_PIVOT!$C$5:$D$67,2,FALSE)=0,"",VLOOKUP(C48,XANH_PIVOT!$C$5:$D$67,2,FALSE)),"")</f>
        <v/>
      </c>
      <c r="IZ48" s="154" t="str">
        <f t="shared" si="67"/>
        <v/>
      </c>
      <c r="JA48" s="4"/>
      <c r="JB48" s="4"/>
      <c r="JC48" s="4"/>
      <c r="JD48" s="4"/>
      <c r="JE48" s="4"/>
      <c r="JF48" s="4"/>
      <c r="JG48" s="4"/>
      <c r="JH48" s="3"/>
      <c r="JI48" s="3"/>
      <c r="JJ48" t="str">
        <f>IF(IY48&lt;&gt;"", IFERROR(IF(VLOOKUP(C48,MACUAHANG!$A$5:$B$67,2,FALSE)=0,"",VLOOKUP(C48,MACUAHANG!$A$5:$B$67,2,FALSE)), ""), "")</f>
        <v/>
      </c>
      <c r="JK48" s="4"/>
      <c r="JL48" s="4" t="str">
        <f t="shared" si="57"/>
        <v/>
      </c>
      <c r="JM48" s="4"/>
      <c r="JN48" s="4"/>
      <c r="JO48" s="4"/>
      <c r="JP48" s="4"/>
      <c r="JQ48" s="4"/>
      <c r="JR48" s="4"/>
      <c r="JS48" s="4"/>
      <c r="JT48" s="4"/>
      <c r="JU48" s="18" t="str">
        <f t="shared" si="58"/>
        <v/>
      </c>
      <c r="JV48" s="17"/>
    </row>
    <row r="49" spans="1:282" ht="22.5" customHeight="1">
      <c r="A49" s="5">
        <v>23</v>
      </c>
      <c r="B49" s="264" t="s">
        <v>454</v>
      </c>
      <c r="C49" s="6" t="s">
        <v>101</v>
      </c>
      <c r="D49" s="24">
        <v>0</v>
      </c>
      <c r="E49" s="16" t="str">
        <f t="shared" si="10"/>
        <v/>
      </c>
      <c r="H49" s="28" t="str">
        <f t="shared" si="11"/>
        <v/>
      </c>
      <c r="I49" s="222" t="str">
        <f t="shared" si="12"/>
        <v/>
      </c>
      <c r="K49" t="str">
        <f>IFERROR(IF(VLOOKUP(C49,'PHÍ RÚT TIỀN'!$C$5:$F$67,4,FALSE)=0,"",VLOOKUP(C49,'PHÍ RÚT TIỀN'!$C$5:$F$67,4,FALSE)),"")</f>
        <v/>
      </c>
      <c r="L49" s="23" t="str">
        <f t="shared" si="59"/>
        <v/>
      </c>
      <c r="V49" t="str">
        <f>IF(K49&lt;&gt;"", IFERROR(IF(VLOOKUP(C49,MACUAHANG!$A$5:$B$67,2,FALSE)=0,"",VLOOKUP(C49,MACUAHANG!$A$5:$B$67,2,FALSE)), ""), "")</f>
        <v/>
      </c>
      <c r="X49" t="str">
        <f t="shared" si="13"/>
        <v/>
      </c>
      <c r="AG49" s="16" t="str">
        <f t="shared" si="14"/>
        <v/>
      </c>
      <c r="AH49" s="14"/>
      <c r="AI49" s="14"/>
      <c r="AJ49" s="16" t="str">
        <f t="shared" si="15"/>
        <v/>
      </c>
      <c r="AM49" s="28" t="str">
        <f t="shared" si="16"/>
        <v/>
      </c>
      <c r="AN49" t="str">
        <f t="shared" si="17"/>
        <v/>
      </c>
      <c r="AP49" t="str">
        <f>IFERROR(IF(VLOOKUP(C49,GRAB!$C49:$D111,2,FALSE)=0,"",VLOOKUP(C49,GRAB!C:D,2,FALSE)),"")</f>
        <v/>
      </c>
      <c r="AQ49" s="74" t="str">
        <f t="shared" si="60"/>
        <v/>
      </c>
      <c r="BA49" t="str">
        <f>IF(AP49&lt;&gt;"", IFERROR(IF(VLOOKUP(C49,MACUAHANG!$A$5:$B$67,2,FALSE)=0,"",VLOOKUP(C49,MACUAHANG!$A$5:$B$67,2,FALSE)), ""), "")</f>
        <v/>
      </c>
      <c r="BC49" t="str">
        <f t="shared" si="18"/>
        <v/>
      </c>
      <c r="BL49" s="72" t="str">
        <f t="shared" si="19"/>
        <v/>
      </c>
      <c r="BM49" s="14"/>
      <c r="BN49" s="14"/>
      <c r="BO49" s="158" t="str">
        <f t="shared" si="20"/>
        <v/>
      </c>
      <c r="BP49" s="17"/>
      <c r="BQ49" s="17"/>
      <c r="BR49" s="164" t="str">
        <f t="shared" si="21"/>
        <v/>
      </c>
      <c r="BS49" s="14" t="str">
        <f t="shared" si="22"/>
        <v/>
      </c>
      <c r="BT49" s="17"/>
      <c r="BU49" s="17" t="str">
        <f>IFERROR(IF(VLOOKUP(C49,BE!C49:D111,2,FALSE)=0,"",VLOOKUP(C49,BE!C:D,2,FALSE)),"")</f>
        <v/>
      </c>
      <c r="BV49" s="154" t="str">
        <f t="shared" si="61"/>
        <v/>
      </c>
      <c r="BW49" s="4"/>
      <c r="BX49" s="4"/>
      <c r="BY49" s="4"/>
      <c r="BZ49" s="4"/>
      <c r="CA49" s="4"/>
      <c r="CB49" s="4"/>
      <c r="CC49" s="4"/>
      <c r="CD49" s="3"/>
      <c r="CE49" s="3"/>
      <c r="CF49" t="str">
        <f>IF(BU49&lt;&gt;"", IFERROR(IF(VLOOKUP(C49,MACUAHANG!$A$5:$B$67,2,FALSE)=0,"",VLOOKUP(C49,MACUAHANG!$A$5:$B$67,2,FALSE)), ""), "")</f>
        <v/>
      </c>
      <c r="CG49" s="4"/>
      <c r="CH49" t="str">
        <f t="shared" si="23"/>
        <v/>
      </c>
      <c r="CI49" s="4"/>
      <c r="CJ49" s="4"/>
      <c r="CK49" s="4"/>
      <c r="CL49" s="4"/>
      <c r="CM49" s="4"/>
      <c r="CN49" s="4"/>
      <c r="CO49" s="4"/>
      <c r="CP49" s="4"/>
      <c r="CQ49" s="158" t="str">
        <f t="shared" si="24"/>
        <v/>
      </c>
      <c r="CR49" s="17"/>
      <c r="CS49" s="22" t="str">
        <f t="shared" si="25"/>
        <v/>
      </c>
      <c r="CT49" s="158" t="str">
        <f t="shared" si="26"/>
        <v/>
      </c>
      <c r="CU49" s="17"/>
      <c r="CV49" s="17"/>
      <c r="CW49" s="164" t="str">
        <f t="shared" si="27"/>
        <v/>
      </c>
      <c r="CX49" s="165" t="str">
        <f t="shared" si="28"/>
        <v/>
      </c>
      <c r="CY49" s="17"/>
      <c r="CZ49" s="163" t="str">
        <f>IFERROR(IF(VLOOKUP(C49,'ZALO-PAY'!$C$5:$F$67,2,FALSE)=0,"",VLOOKUP(C49,'ZALO-PAY'!$C$5:$F$67,2,FALSE)),"")</f>
        <v/>
      </c>
      <c r="DA49" s="154" t="str">
        <f t="shared" si="62"/>
        <v/>
      </c>
      <c r="DB49" s="4"/>
      <c r="DC49" s="4"/>
      <c r="DD49" s="4"/>
      <c r="DE49" s="4"/>
      <c r="DF49" s="4"/>
      <c r="DG49" s="4"/>
      <c r="DH49" s="4"/>
      <c r="DI49" s="3"/>
      <c r="DJ49" s="3"/>
      <c r="DK49" t="str">
        <f>IF(CZ49&lt;&gt;"", IFERROR(IF(VLOOKUP(C49,MACUAHANG!$A$5:$B$67,2,FALSE)=0,"",VLOOKUP(C49,MACUAHANG!$A$5:$B$67,2,FALSE)), ""), "")</f>
        <v/>
      </c>
      <c r="DL49" s="4"/>
      <c r="DM49" s="4" t="str">
        <f t="shared" si="29"/>
        <v/>
      </c>
      <c r="DN49" s="4"/>
      <c r="DO49" s="4"/>
      <c r="DP49" s="4"/>
      <c r="DQ49" s="4"/>
      <c r="DR49" s="4"/>
      <c r="DS49" s="4"/>
      <c r="DT49" s="4"/>
      <c r="DU49" s="4"/>
      <c r="DV49" s="158" t="str">
        <f t="shared" si="30"/>
        <v/>
      </c>
      <c r="DW49" s="17"/>
      <c r="DX49" s="22" t="str">
        <f t="shared" si="31"/>
        <v/>
      </c>
      <c r="DY49" s="158" t="str">
        <f t="shared" si="32"/>
        <v/>
      </c>
      <c r="DZ49" s="17"/>
      <c r="EA49" s="17"/>
      <c r="EB49" s="164" t="str">
        <f t="shared" si="33"/>
        <v/>
      </c>
      <c r="EC49" s="14" t="str">
        <f t="shared" si="34"/>
        <v/>
      </c>
      <c r="ED49" s="17"/>
      <c r="EE49" s="163" t="str">
        <f>IFERROR(IF(VLOOKUP(C49,'VN-PAY'!$C$5:$D$67,2,FALSE)=0,"",VLOOKUP(C49,'VN-PAY'!$C$5:$D$67,2,FALSE)),"")</f>
        <v/>
      </c>
      <c r="EF49" s="154" t="str">
        <f t="shared" si="63"/>
        <v/>
      </c>
      <c r="EG49" s="4"/>
      <c r="EH49" s="4"/>
      <c r="EI49" s="4"/>
      <c r="EJ49" s="4"/>
      <c r="EK49" s="4"/>
      <c r="EL49" s="4"/>
      <c r="EM49" s="4"/>
      <c r="EN49" s="3"/>
      <c r="EO49" s="3"/>
      <c r="EP49" t="str">
        <f>IF(EE49&lt;&gt;"", IFERROR(IF(VLOOKUP(C49,MACUAHANG!$A$5:$B$67,2,FALSE)=0,"",VLOOKUP(C49,MACUAHANG!$A$5:$B$67,2,FALSE)), ""), "")</f>
        <v/>
      </c>
      <c r="EQ49" s="4"/>
      <c r="ER49" s="4" t="str">
        <f t="shared" si="35"/>
        <v/>
      </c>
      <c r="ES49" s="4"/>
      <c r="ET49" s="4"/>
      <c r="EU49" s="4"/>
      <c r="EV49" s="4"/>
      <c r="EW49" s="4"/>
      <c r="EX49" s="4"/>
      <c r="EY49" s="4"/>
      <c r="EZ49" s="4"/>
      <c r="FA49" s="158" t="str">
        <f t="shared" si="36"/>
        <v/>
      </c>
      <c r="FB49" s="17"/>
      <c r="FC49" s="22" t="str">
        <f t="shared" si="37"/>
        <v/>
      </c>
      <c r="FD49" s="158" t="str">
        <f t="shared" si="38"/>
        <v/>
      </c>
      <c r="FE49" s="17"/>
      <c r="FF49" s="17"/>
      <c r="FG49" s="17" t="str">
        <f t="shared" si="39"/>
        <v/>
      </c>
      <c r="FH49" s="14" t="str">
        <f t="shared" si="40"/>
        <v/>
      </c>
      <c r="FI49" s="17"/>
      <c r="FJ49" s="200" t="str">
        <f>IFERROR(IF(VLOOKUP(C49,VILL!$A$5:$E$68,4,FALSE)=0,"",VLOOKUP(C49,VILL!$A$5:$E$68,4,FALSE)),"")</f>
        <v/>
      </c>
      <c r="FK49" s="154" t="str">
        <f t="shared" si="64"/>
        <v/>
      </c>
      <c r="FL49" s="4"/>
      <c r="FM49" s="4"/>
      <c r="FN49" s="4"/>
      <c r="FO49" s="4"/>
      <c r="FP49" s="4"/>
      <c r="FQ49" s="4"/>
      <c r="FR49" s="4"/>
      <c r="FS49" s="3"/>
      <c r="FT49" s="3"/>
      <c r="FU49" t="str">
        <f>IF(FJ49&lt;&gt;"", IFERROR(IF(VLOOKUP(C49,MACUAHANG!$A$5:$B$67,2,FALSE)=0,"",VLOOKUP(C49,MACUAHANG!$A$5:$B$67,2,FALSE)), ""), "")</f>
        <v/>
      </c>
      <c r="FV49" s="4"/>
      <c r="FW49" s="4" t="str">
        <f t="shared" si="41"/>
        <v/>
      </c>
      <c r="FX49" s="4"/>
      <c r="FY49" s="4"/>
      <c r="FZ49" s="4"/>
      <c r="GA49" s="4"/>
      <c r="GB49" s="4"/>
      <c r="GC49" s="4"/>
      <c r="GD49" s="4"/>
      <c r="GE49" s="4"/>
      <c r="GF49" s="158" t="str">
        <f t="shared" si="42"/>
        <v/>
      </c>
      <c r="GG49" s="17"/>
      <c r="GH49" s="14"/>
      <c r="GI49" s="18" t="str">
        <f t="shared" si="43"/>
        <v/>
      </c>
      <c r="GJ49" s="17"/>
      <c r="GK49" s="17"/>
      <c r="GL49" s="17" t="str">
        <f t="shared" si="44"/>
        <v/>
      </c>
      <c r="GM49" s="14" t="str">
        <f t="shared" si="45"/>
        <v/>
      </c>
      <c r="GN49" s="17"/>
      <c r="GO49" s="17" t="str">
        <f>IFERROR(IF(VLOOKUP(C49,RYO!$A$5:$E$68,4,FALSE)=0,"",VLOOKUP(C49,RYO!$A$5:$E$68,4,FALSE)),"")</f>
        <v/>
      </c>
      <c r="GP49" s="154" t="str">
        <f t="shared" si="65"/>
        <v/>
      </c>
      <c r="GQ49" s="4"/>
      <c r="GR49" s="4"/>
      <c r="GS49" s="4"/>
      <c r="GT49" s="4"/>
      <c r="GU49" s="4"/>
      <c r="GV49" s="4"/>
      <c r="GW49" s="4"/>
      <c r="GX49" s="3"/>
      <c r="GY49" s="3"/>
      <c r="GZ49" t="str">
        <f>IF(GO49&lt;&gt;"", IFERROR(IF(VLOOKUP(C49,MACUAHANG!$A$5:$B$67,2,FALSE)=0,"",VLOOKUP(C49,MACUAHANG!$A$5:$B$67,2,FALSE)), ""), "")</f>
        <v/>
      </c>
      <c r="HA49" s="4"/>
      <c r="HB49" s="4" t="str">
        <f t="shared" si="46"/>
        <v/>
      </c>
      <c r="HC49" s="4"/>
      <c r="HD49" s="4"/>
      <c r="HE49" s="4"/>
      <c r="HF49" s="4"/>
      <c r="HG49" s="4"/>
      <c r="HH49" s="4"/>
      <c r="HI49" s="4"/>
      <c r="HJ49" s="4"/>
      <c r="HK49" s="18" t="str">
        <f t="shared" si="47"/>
        <v/>
      </c>
      <c r="HL49" s="17"/>
      <c r="HM49" s="14"/>
      <c r="HN49" s="158">
        <f t="shared" si="48"/>
        <v>45909</v>
      </c>
      <c r="HO49" s="17"/>
      <c r="HP49" s="17"/>
      <c r="HQ49" s="17">
        <f t="shared" si="49"/>
        <v>1121</v>
      </c>
      <c r="HR49" s="14" t="str">
        <f t="shared" si="50"/>
        <v>113103</v>
      </c>
      <c r="HS49" s="17"/>
      <c r="HT49" s="163">
        <f>IFERROR(IF(VLOOKUP(C49,'MOMO '!C:E,3,FALSE)=0,"",VLOOKUP(C49,'MOMO '!C:E,3,FALSE)),"")</f>
        <v>46651</v>
      </c>
      <c r="HU49" s="154" t="str">
        <f t="shared" si="66"/>
        <v>Chi phí chiết khấu trả cho kênh đối tác MoMo 09/09/2025 chi nhánh Cà Phê Muối Chú Long - Đường Láng</v>
      </c>
      <c r="HV49" s="4"/>
      <c r="HW49" s="4"/>
      <c r="HX49" s="4"/>
      <c r="HY49" s="4"/>
      <c r="HZ49" s="4"/>
      <c r="IA49" s="4"/>
      <c r="IB49" s="4"/>
      <c r="IC49" s="3"/>
      <c r="ID49" s="3"/>
      <c r="IE49" t="str">
        <f>IF(HT49&lt;&gt;"", IFERROR(IF(VLOOKUP(C49,MACUAHANG!$A$5:$B$67,2,FALSE)=0,"",VLOOKUP(C49,MACUAHANG!$A$5:$B$67,2,FALSE)), ""), "")</f>
        <v>CH.374DL</v>
      </c>
      <c r="IF49" s="4"/>
      <c r="IG49" s="4" t="str">
        <f t="shared" si="51"/>
        <v>VH.PHH</v>
      </c>
      <c r="IH49" s="4"/>
      <c r="II49" s="4"/>
      <c r="IJ49" s="4"/>
      <c r="IK49" s="4"/>
      <c r="IL49" s="4"/>
      <c r="IM49" s="4"/>
      <c r="IN49" s="4"/>
      <c r="IO49" s="4"/>
      <c r="IP49" s="18">
        <f t="shared" si="52"/>
        <v>45909</v>
      </c>
      <c r="IQ49" s="17"/>
      <c r="IR49" s="22" t="str">
        <f t="shared" si="53"/>
        <v>Momo</v>
      </c>
      <c r="IS49" s="18" t="str">
        <f t="shared" si="54"/>
        <v/>
      </c>
      <c r="IT49" s="17"/>
      <c r="IU49" s="17"/>
      <c r="IV49" s="17" t="str">
        <f t="shared" si="55"/>
        <v/>
      </c>
      <c r="IW49" s="14" t="str">
        <f t="shared" si="56"/>
        <v/>
      </c>
      <c r="IX49" s="17"/>
      <c r="IY49" s="17" t="str">
        <f>IFERROR(IF(VLOOKUP(C49,XANH_PIVOT!$C$5:$D$67,2,FALSE)=0,"",VLOOKUP(C49,XANH_PIVOT!$C$5:$D$67,2,FALSE)),"")</f>
        <v/>
      </c>
      <c r="IZ49" s="154" t="str">
        <f t="shared" si="67"/>
        <v/>
      </c>
      <c r="JA49" s="4"/>
      <c r="JB49" s="4"/>
      <c r="JC49" s="4"/>
      <c r="JD49" s="4"/>
      <c r="JE49" s="4"/>
      <c r="JF49" s="4"/>
      <c r="JG49" s="4"/>
      <c r="JH49" s="3"/>
      <c r="JI49" s="3"/>
      <c r="JJ49" t="str">
        <f>IF(IY49&lt;&gt;"", IFERROR(IF(VLOOKUP(C49,MACUAHANG!$A$5:$B$67,2,FALSE)=0,"",VLOOKUP(C49,MACUAHANG!$A$5:$B$67,2,FALSE)), ""), "")</f>
        <v/>
      </c>
      <c r="JK49" s="4"/>
      <c r="JL49" s="4" t="str">
        <f t="shared" si="57"/>
        <v/>
      </c>
      <c r="JM49" s="4"/>
      <c r="JN49" s="4"/>
      <c r="JO49" s="4"/>
      <c r="JP49" s="4"/>
      <c r="JQ49" s="4"/>
      <c r="JR49" s="4"/>
      <c r="JS49" s="4"/>
      <c r="JT49" s="4"/>
      <c r="JU49" s="18" t="str">
        <f t="shared" si="58"/>
        <v/>
      </c>
      <c r="JV49" s="17"/>
    </row>
    <row r="50" spans="1:282" ht="22.5" customHeight="1">
      <c r="A50" s="5">
        <f t="shared" si="9"/>
        <v>24</v>
      </c>
      <c r="B50" s="264" t="s">
        <v>455</v>
      </c>
      <c r="C50" s="7" t="s">
        <v>102</v>
      </c>
      <c r="D50" s="25">
        <v>0</v>
      </c>
      <c r="E50" s="16" t="str">
        <f t="shared" si="10"/>
        <v/>
      </c>
      <c r="H50" s="28" t="str">
        <f t="shared" si="11"/>
        <v/>
      </c>
      <c r="I50" s="222" t="str">
        <f t="shared" si="12"/>
        <v/>
      </c>
      <c r="K50" t="str">
        <f>IFERROR(IF(VLOOKUP(C50,'PHÍ RÚT TIỀN'!$C$5:$F$67,4,FALSE)=0,"",VLOOKUP(C50,'PHÍ RÚT TIỀN'!$C$5:$F$67,4,FALSE)),"")</f>
        <v/>
      </c>
      <c r="L50" s="23" t="str">
        <f t="shared" si="59"/>
        <v/>
      </c>
      <c r="V50" t="str">
        <f>IF(K50&lt;&gt;"", IFERROR(IF(VLOOKUP(C50,MACUAHANG!$A$5:$B$67,2,FALSE)=0,"",VLOOKUP(C50,MACUAHANG!$A$5:$B$67,2,FALSE)), ""), "")</f>
        <v/>
      </c>
      <c r="X50" t="str">
        <f t="shared" si="13"/>
        <v/>
      </c>
      <c r="AG50" s="16" t="str">
        <f t="shared" si="14"/>
        <v/>
      </c>
      <c r="AH50" s="14"/>
      <c r="AI50" s="14"/>
      <c r="AJ50" s="16" t="str">
        <f t="shared" si="15"/>
        <v/>
      </c>
      <c r="AM50" s="28" t="str">
        <f t="shared" si="16"/>
        <v/>
      </c>
      <c r="AN50" t="str">
        <f t="shared" si="17"/>
        <v/>
      </c>
      <c r="AP50" t="str">
        <f>IFERROR(IF(VLOOKUP(C50,GRAB!$C50:$D112,2,FALSE)=0,"",VLOOKUP(C50,GRAB!C:D,2,FALSE)),"")</f>
        <v/>
      </c>
      <c r="AQ50" s="74" t="str">
        <f t="shared" si="60"/>
        <v/>
      </c>
      <c r="BA50" t="str">
        <f>IF(AP50&lt;&gt;"", IFERROR(IF(VLOOKUP(C50,MACUAHANG!$A$5:$B$67,2,FALSE)=0,"",VLOOKUP(C50,MACUAHANG!$A$5:$B$67,2,FALSE)), ""), "")</f>
        <v/>
      </c>
      <c r="BC50" t="str">
        <f t="shared" si="18"/>
        <v/>
      </c>
      <c r="BL50" s="72" t="str">
        <f t="shared" si="19"/>
        <v/>
      </c>
      <c r="BM50" s="14"/>
      <c r="BN50" s="14"/>
      <c r="BO50" s="158" t="str">
        <f t="shared" si="20"/>
        <v/>
      </c>
      <c r="BP50" s="17"/>
      <c r="BQ50" s="17"/>
      <c r="BR50" s="164" t="str">
        <f t="shared" si="21"/>
        <v/>
      </c>
      <c r="BS50" s="14" t="str">
        <f t="shared" si="22"/>
        <v/>
      </c>
      <c r="BT50" s="17"/>
      <c r="BU50" s="17" t="str">
        <f>IFERROR(IF(VLOOKUP(C50,BE!C50:D112,2,FALSE)=0,"",VLOOKUP(C50,BE!C:D,2,FALSE)),"")</f>
        <v/>
      </c>
      <c r="BV50" s="154" t="str">
        <f t="shared" si="61"/>
        <v/>
      </c>
      <c r="BW50" s="4"/>
      <c r="BX50" s="4"/>
      <c r="BY50" s="4"/>
      <c r="BZ50" s="4"/>
      <c r="CA50" s="4"/>
      <c r="CB50" s="4"/>
      <c r="CC50" s="4"/>
      <c r="CD50" s="3"/>
      <c r="CE50" s="3"/>
      <c r="CF50" t="str">
        <f>IF(BU50&lt;&gt;"", IFERROR(IF(VLOOKUP(C50,MACUAHANG!$A$5:$B$67,2,FALSE)=0,"",VLOOKUP(C50,MACUAHANG!$A$5:$B$67,2,FALSE)), ""), "")</f>
        <v/>
      </c>
      <c r="CG50" s="4"/>
      <c r="CH50" t="str">
        <f t="shared" si="23"/>
        <v/>
      </c>
      <c r="CI50" s="4"/>
      <c r="CJ50" s="4"/>
      <c r="CK50" s="4"/>
      <c r="CL50" s="4"/>
      <c r="CM50" s="4"/>
      <c r="CN50" s="4"/>
      <c r="CO50" s="4"/>
      <c r="CP50" s="4"/>
      <c r="CQ50" s="158" t="str">
        <f t="shared" si="24"/>
        <v/>
      </c>
      <c r="CR50" s="17"/>
      <c r="CS50" s="22" t="str">
        <f t="shared" si="25"/>
        <v/>
      </c>
      <c r="CT50" s="158">
        <f t="shared" si="26"/>
        <v>45909</v>
      </c>
      <c r="CU50" s="17"/>
      <c r="CV50" s="17"/>
      <c r="CW50" s="164">
        <f t="shared" si="27"/>
        <v>1121</v>
      </c>
      <c r="CX50" s="165" t="str">
        <f t="shared" si="28"/>
        <v>113106</v>
      </c>
      <c r="CY50" s="17"/>
      <c r="CZ50" s="163">
        <f>IFERROR(IF(VLOOKUP(C50,'ZALO-PAY'!$C$5:$F$67,2,FALSE)=0,"",VLOOKUP(C50,'ZALO-PAY'!$C$5:$F$67,2,FALSE)),"")</f>
        <v>275</v>
      </c>
      <c r="DA50" s="154" t="str">
        <f t="shared" si="62"/>
        <v>Chi phí chiết khấu trả cho kênh đối tác ZaloPay 09/09/2025 chi nhánh CÀ PHÊ MUỐI CHÚ LONG - 472 Lê Duẫn</v>
      </c>
      <c r="DB50" s="4"/>
      <c r="DC50" s="4"/>
      <c r="DD50" s="4"/>
      <c r="DE50" s="4"/>
      <c r="DF50" s="4"/>
      <c r="DG50" s="4"/>
      <c r="DH50" s="4"/>
      <c r="DI50" s="3"/>
      <c r="DJ50" s="3"/>
      <c r="DK50" t="str">
        <f>IF(CZ50&lt;&gt;"", IFERROR(IF(VLOOKUP(C50,MACUAHANG!$A$5:$B$67,2,FALSE)=0,"",VLOOKUP(C50,MACUAHANG!$A$5:$B$67,2,FALSE)), ""), "")</f>
        <v>CH.472LD</v>
      </c>
      <c r="DL50" s="4"/>
      <c r="DM50" s="4" t="str">
        <f t="shared" si="29"/>
        <v>VH.PHH</v>
      </c>
      <c r="DN50" s="4"/>
      <c r="DO50" s="4"/>
      <c r="DP50" s="4"/>
      <c r="DQ50" s="4"/>
      <c r="DR50" s="4"/>
      <c r="DS50" s="4"/>
      <c r="DT50" s="4"/>
      <c r="DU50" s="4"/>
      <c r="DV50" s="158">
        <f t="shared" si="30"/>
        <v>45909</v>
      </c>
      <c r="DW50" s="17"/>
      <c r="DX50" s="22" t="str">
        <f t="shared" si="31"/>
        <v>ZaloPay</v>
      </c>
      <c r="DY50" s="158" t="str">
        <f t="shared" si="32"/>
        <v/>
      </c>
      <c r="DZ50" s="17"/>
      <c r="EA50" s="17"/>
      <c r="EB50" s="164" t="str">
        <f t="shared" si="33"/>
        <v/>
      </c>
      <c r="EC50" s="14" t="str">
        <f t="shared" si="34"/>
        <v/>
      </c>
      <c r="ED50" s="17"/>
      <c r="EE50" s="163" t="str">
        <f>IFERROR(IF(VLOOKUP(C50,'VN-PAY'!$C$5:$D$67,2,FALSE)=0,"",VLOOKUP(C50,'VN-PAY'!$C$5:$D$67,2,FALSE)),"")</f>
        <v/>
      </c>
      <c r="EF50" s="154" t="str">
        <f t="shared" si="63"/>
        <v/>
      </c>
      <c r="EG50" s="4"/>
      <c r="EH50" s="4"/>
      <c r="EI50" s="4"/>
      <c r="EJ50" s="4"/>
      <c r="EK50" s="4"/>
      <c r="EL50" s="4"/>
      <c r="EM50" s="4"/>
      <c r="EN50" s="3"/>
      <c r="EO50" s="3"/>
      <c r="EP50" t="str">
        <f>IF(EE50&lt;&gt;"", IFERROR(IF(VLOOKUP(C50,MACUAHANG!$A$5:$B$67,2,FALSE)=0,"",VLOOKUP(C50,MACUAHANG!$A$5:$B$67,2,FALSE)), ""), "")</f>
        <v/>
      </c>
      <c r="EQ50" s="4"/>
      <c r="ER50" s="4" t="str">
        <f t="shared" si="35"/>
        <v/>
      </c>
      <c r="ES50" s="4"/>
      <c r="ET50" s="4"/>
      <c r="EU50" s="4"/>
      <c r="EV50" s="4"/>
      <c r="EW50" s="4"/>
      <c r="EX50" s="4"/>
      <c r="EY50" s="4"/>
      <c r="EZ50" s="4"/>
      <c r="FA50" s="158" t="str">
        <f t="shared" si="36"/>
        <v/>
      </c>
      <c r="FB50" s="17"/>
      <c r="FC50" s="22" t="str">
        <f t="shared" si="37"/>
        <v/>
      </c>
      <c r="FD50" s="158" t="str">
        <f t="shared" si="38"/>
        <v/>
      </c>
      <c r="FE50" s="17"/>
      <c r="FF50" s="17"/>
      <c r="FG50" s="17" t="str">
        <f t="shared" si="39"/>
        <v/>
      </c>
      <c r="FH50" s="14" t="str">
        <f t="shared" si="40"/>
        <v/>
      </c>
      <c r="FI50" s="17"/>
      <c r="FJ50" s="200" t="str">
        <f>IFERROR(IF(VLOOKUP(C50,VILL!$A$5:$E$68,4,FALSE)=0,"",VLOOKUP(C50,VILL!$A$5:$E$68,4,FALSE)),"")</f>
        <v/>
      </c>
      <c r="FK50" s="154" t="str">
        <f t="shared" si="64"/>
        <v/>
      </c>
      <c r="FL50" s="4"/>
      <c r="FM50" s="4"/>
      <c r="FN50" s="4"/>
      <c r="FO50" s="4"/>
      <c r="FP50" s="4"/>
      <c r="FQ50" s="4"/>
      <c r="FR50" s="4"/>
      <c r="FS50" s="3"/>
      <c r="FT50" s="3"/>
      <c r="FU50" t="str">
        <f>IF(FJ50&lt;&gt;"", IFERROR(IF(VLOOKUP(C50,MACUAHANG!$A$5:$B$67,2,FALSE)=0,"",VLOOKUP(C50,MACUAHANG!$A$5:$B$67,2,FALSE)), ""), "")</f>
        <v/>
      </c>
      <c r="FV50" s="4"/>
      <c r="FW50" s="4" t="str">
        <f t="shared" si="41"/>
        <v/>
      </c>
      <c r="FX50" s="4"/>
      <c r="FY50" s="4"/>
      <c r="FZ50" s="4"/>
      <c r="GA50" s="4"/>
      <c r="GB50" s="4"/>
      <c r="GC50" s="4"/>
      <c r="GD50" s="4"/>
      <c r="GE50" s="4"/>
      <c r="GF50" s="158" t="str">
        <f t="shared" si="42"/>
        <v/>
      </c>
      <c r="GG50" s="17"/>
      <c r="GH50" s="14"/>
      <c r="GI50" s="18" t="str">
        <f t="shared" si="43"/>
        <v/>
      </c>
      <c r="GJ50" s="17"/>
      <c r="GK50" s="17"/>
      <c r="GL50" s="17" t="str">
        <f t="shared" si="44"/>
        <v/>
      </c>
      <c r="GM50" s="14" t="str">
        <f t="shared" si="45"/>
        <v/>
      </c>
      <c r="GN50" s="17"/>
      <c r="GO50" s="17" t="str">
        <f>IFERROR(IF(VLOOKUP(C50,RYO!$A$5:$E$68,4,FALSE)=0,"",VLOOKUP(C50,RYO!$A$5:$E$68,4,FALSE)),"")</f>
        <v/>
      </c>
      <c r="GP50" s="154" t="str">
        <f t="shared" si="65"/>
        <v/>
      </c>
      <c r="GQ50" s="4"/>
      <c r="GR50" s="4"/>
      <c r="GS50" s="4"/>
      <c r="GT50" s="4"/>
      <c r="GU50" s="4"/>
      <c r="GV50" s="4"/>
      <c r="GW50" s="4"/>
      <c r="GX50" s="3"/>
      <c r="GY50" s="3"/>
      <c r="GZ50" t="str">
        <f>IF(GO50&lt;&gt;"", IFERROR(IF(VLOOKUP(C50,MACUAHANG!$A$5:$B$67,2,FALSE)=0,"",VLOOKUP(C50,MACUAHANG!$A$5:$B$67,2,FALSE)), ""), "")</f>
        <v/>
      </c>
      <c r="HA50" s="4"/>
      <c r="HB50" s="4" t="str">
        <f t="shared" si="46"/>
        <v/>
      </c>
      <c r="HC50" s="4"/>
      <c r="HD50" s="4"/>
      <c r="HE50" s="4"/>
      <c r="HF50" s="4"/>
      <c r="HG50" s="4"/>
      <c r="HH50" s="4"/>
      <c r="HI50" s="4"/>
      <c r="HJ50" s="4"/>
      <c r="HK50" s="18" t="str">
        <f t="shared" si="47"/>
        <v/>
      </c>
      <c r="HL50" s="17"/>
      <c r="HM50" s="14"/>
      <c r="HN50" s="158">
        <f t="shared" si="48"/>
        <v>45909</v>
      </c>
      <c r="HO50" s="17"/>
      <c r="HP50" s="17"/>
      <c r="HQ50" s="17">
        <f t="shared" si="49"/>
        <v>1121</v>
      </c>
      <c r="HR50" s="14" t="str">
        <f t="shared" si="50"/>
        <v>113103</v>
      </c>
      <c r="HS50" s="17"/>
      <c r="HT50" s="163">
        <f>IFERROR(IF(VLOOKUP(C50,'MOMO '!C:E,3,FALSE)=0,"",VLOOKUP(C50,'MOMO '!C:E,3,FALSE)),"")</f>
        <v>8943</v>
      </c>
      <c r="HU50" s="154" t="str">
        <f t="shared" si="66"/>
        <v>Chi phí chiết khấu trả cho kênh đối tác MoMo 09/09/2025 chi nhánh CÀ PHÊ MUỐI CHÚ LONG - 472 Lê Duẫn</v>
      </c>
      <c r="HV50" s="4"/>
      <c r="HW50" s="4"/>
      <c r="HX50" s="4"/>
      <c r="HY50" s="4"/>
      <c r="HZ50" s="4"/>
      <c r="IA50" s="4"/>
      <c r="IB50" s="4"/>
      <c r="IC50" s="3"/>
      <c r="ID50" s="3"/>
      <c r="IE50" t="str">
        <f>IF(HT50&lt;&gt;"", IFERROR(IF(VLOOKUP(C50,MACUAHANG!$A$5:$B$67,2,FALSE)=0,"",VLOOKUP(C50,MACUAHANG!$A$5:$B$67,2,FALSE)), ""), "")</f>
        <v>CH.472LD</v>
      </c>
      <c r="IF50" s="4"/>
      <c r="IG50" s="4" t="str">
        <f t="shared" si="51"/>
        <v>VH.PHH</v>
      </c>
      <c r="IH50" s="4"/>
      <c r="II50" s="4"/>
      <c r="IJ50" s="4"/>
      <c r="IK50" s="4"/>
      <c r="IL50" s="4"/>
      <c r="IM50" s="4"/>
      <c r="IN50" s="4"/>
      <c r="IO50" s="4"/>
      <c r="IP50" s="18">
        <f t="shared" si="52"/>
        <v>45909</v>
      </c>
      <c r="IQ50" s="17"/>
      <c r="IR50" s="22" t="str">
        <f t="shared" si="53"/>
        <v>Momo</v>
      </c>
      <c r="IS50" s="18" t="str">
        <f t="shared" si="54"/>
        <v/>
      </c>
      <c r="IT50" s="17"/>
      <c r="IU50" s="17"/>
      <c r="IV50" s="17" t="str">
        <f t="shared" si="55"/>
        <v/>
      </c>
      <c r="IW50" s="14" t="str">
        <f t="shared" si="56"/>
        <v/>
      </c>
      <c r="IX50" s="17"/>
      <c r="IY50" s="17" t="str">
        <f>IFERROR(IF(VLOOKUP(C50,XANH_PIVOT!$C$5:$D$67,2,FALSE)=0,"",VLOOKUP(C50,XANH_PIVOT!$C$5:$D$67,2,FALSE)),"")</f>
        <v/>
      </c>
      <c r="IZ50" s="154" t="str">
        <f t="shared" si="67"/>
        <v/>
      </c>
      <c r="JA50" s="4"/>
      <c r="JB50" s="4"/>
      <c r="JC50" s="4"/>
      <c r="JD50" s="4"/>
      <c r="JE50" s="4"/>
      <c r="JF50" s="4"/>
      <c r="JG50" s="4"/>
      <c r="JH50" s="3"/>
      <c r="JI50" s="3"/>
      <c r="JJ50" t="str">
        <f>IF(IY50&lt;&gt;"", IFERROR(IF(VLOOKUP(C50,MACUAHANG!$A$5:$B$67,2,FALSE)=0,"",VLOOKUP(C50,MACUAHANG!$A$5:$B$67,2,FALSE)), ""), "")</f>
        <v/>
      </c>
      <c r="JK50" s="4"/>
      <c r="JL50" s="4" t="str">
        <f t="shared" si="57"/>
        <v/>
      </c>
      <c r="JM50" s="4"/>
      <c r="JN50" s="4"/>
      <c r="JO50" s="4"/>
      <c r="JP50" s="4"/>
      <c r="JQ50" s="4"/>
      <c r="JR50" s="4"/>
      <c r="JS50" s="4"/>
      <c r="JT50" s="4"/>
      <c r="JU50" s="18" t="str">
        <f t="shared" si="58"/>
        <v/>
      </c>
      <c r="JV50" s="17"/>
    </row>
    <row r="51" spans="1:282" ht="22.5" customHeight="1">
      <c r="A51" s="5">
        <v>24</v>
      </c>
      <c r="B51" s="264" t="s">
        <v>456</v>
      </c>
      <c r="C51" s="7" t="s">
        <v>103</v>
      </c>
      <c r="D51" s="24" t="s">
        <v>414</v>
      </c>
      <c r="E51" s="16" t="str">
        <f t="shared" si="10"/>
        <v/>
      </c>
      <c r="H51" s="28" t="str">
        <f t="shared" si="11"/>
        <v/>
      </c>
      <c r="I51" s="222" t="str">
        <f t="shared" si="12"/>
        <v/>
      </c>
      <c r="K51" t="str">
        <f>IFERROR(IF(VLOOKUP(C51,'PHÍ RÚT TIỀN'!$C$5:$F$67,4,FALSE)=0,"",VLOOKUP(C51,'PHÍ RÚT TIỀN'!$C$5:$F$67,4,FALSE)),"")</f>
        <v/>
      </c>
      <c r="L51" s="23" t="str">
        <f t="shared" si="59"/>
        <v/>
      </c>
      <c r="V51" t="str">
        <f>IF(K51&lt;&gt;"", IFERROR(IF(VLOOKUP(C51,MACUAHANG!$A$5:$B$67,2,FALSE)=0,"",VLOOKUP(C51,MACUAHANG!$A$5:$B$67,2,FALSE)), ""), "")</f>
        <v/>
      </c>
      <c r="X51" t="str">
        <f t="shared" si="13"/>
        <v/>
      </c>
      <c r="AG51" s="16" t="str">
        <f t="shared" si="14"/>
        <v/>
      </c>
      <c r="AH51" s="14"/>
      <c r="AI51" s="14"/>
      <c r="AJ51" s="16" t="str">
        <f t="shared" si="15"/>
        <v/>
      </c>
      <c r="AM51" s="28" t="str">
        <f t="shared" si="16"/>
        <v/>
      </c>
      <c r="AN51" t="str">
        <f t="shared" si="17"/>
        <v/>
      </c>
      <c r="AP51" t="str">
        <f>IFERROR(IF(VLOOKUP(C51,GRAB!$C51:$D113,2,FALSE)=0,"",VLOOKUP(C51,GRAB!C:D,2,FALSE)),"")</f>
        <v/>
      </c>
      <c r="AQ51" s="74" t="str">
        <f t="shared" si="60"/>
        <v/>
      </c>
      <c r="BA51" t="str">
        <f>IF(AP51&lt;&gt;"", IFERROR(IF(VLOOKUP(C51,MACUAHANG!$A$5:$B$67,2,FALSE)=0,"",VLOOKUP(C51,MACUAHANG!$A$5:$B$67,2,FALSE)), ""), "")</f>
        <v/>
      </c>
      <c r="BC51" t="str">
        <f t="shared" si="18"/>
        <v/>
      </c>
      <c r="BL51" s="72" t="str">
        <f t="shared" si="19"/>
        <v/>
      </c>
      <c r="BM51" s="14"/>
      <c r="BN51" s="14"/>
      <c r="BO51" s="158" t="str">
        <f t="shared" si="20"/>
        <v/>
      </c>
      <c r="BP51" s="17"/>
      <c r="BQ51" s="17"/>
      <c r="BR51" s="164" t="str">
        <f t="shared" si="21"/>
        <v/>
      </c>
      <c r="BS51" s="14" t="str">
        <f t="shared" si="22"/>
        <v/>
      </c>
      <c r="BT51" s="17"/>
      <c r="BU51" s="17" t="str">
        <f>IFERROR(IF(VLOOKUP(C51,BE!C51:D113,2,FALSE)=0,"",VLOOKUP(C51,BE!C:D,2,FALSE)),"")</f>
        <v/>
      </c>
      <c r="BV51" s="154" t="str">
        <f t="shared" si="61"/>
        <v/>
      </c>
      <c r="BW51" s="4"/>
      <c r="BX51" s="4"/>
      <c r="BY51" s="4"/>
      <c r="BZ51" s="4"/>
      <c r="CA51" s="4"/>
      <c r="CB51" s="4"/>
      <c r="CC51" s="4"/>
      <c r="CD51" s="3"/>
      <c r="CE51" s="3"/>
      <c r="CF51" t="str">
        <f>IF(BU51&lt;&gt;"", IFERROR(IF(VLOOKUP(C51,MACUAHANG!$A$5:$B$67,2,FALSE)=0,"",VLOOKUP(C51,MACUAHANG!$A$5:$B$67,2,FALSE)), ""), "")</f>
        <v/>
      </c>
      <c r="CG51" s="4"/>
      <c r="CH51" t="str">
        <f t="shared" si="23"/>
        <v/>
      </c>
      <c r="CI51" s="4"/>
      <c r="CJ51" s="4"/>
      <c r="CK51" s="4"/>
      <c r="CL51" s="4"/>
      <c r="CM51" s="4"/>
      <c r="CN51" s="4"/>
      <c r="CO51" s="4"/>
      <c r="CP51" s="4"/>
      <c r="CQ51" s="158" t="str">
        <f t="shared" si="24"/>
        <v/>
      </c>
      <c r="CR51" s="17"/>
      <c r="CS51" s="22" t="str">
        <f t="shared" si="25"/>
        <v/>
      </c>
      <c r="CT51" s="158">
        <f t="shared" si="26"/>
        <v>45909</v>
      </c>
      <c r="CU51" s="17"/>
      <c r="CV51" s="17"/>
      <c r="CW51" s="164">
        <f t="shared" si="27"/>
        <v>1121</v>
      </c>
      <c r="CX51" s="165" t="str">
        <f t="shared" si="28"/>
        <v>113106</v>
      </c>
      <c r="CY51" s="17"/>
      <c r="CZ51" s="163">
        <f>IFERROR(IF(VLOOKUP(C51,'ZALO-PAY'!$C$5:$F$67,2,FALSE)=0,"",VLOOKUP(C51,'ZALO-PAY'!$C$5:$F$67,2,FALSE)),"")</f>
        <v>469</v>
      </c>
      <c r="DA51" s="154" t="str">
        <f t="shared" si="62"/>
        <v>Chi phí chiết khấu trả cho kênh đối tác ZaloPay 09/09/2025 chi nhánh CÀ PHÊ MUỐI CHÚ LONG - 496 Hoàng Diệu</v>
      </c>
      <c r="DB51" s="4"/>
      <c r="DC51" s="4"/>
      <c r="DD51" s="4"/>
      <c r="DE51" s="4"/>
      <c r="DF51" s="4"/>
      <c r="DG51" s="4"/>
      <c r="DH51" s="4"/>
      <c r="DI51" s="3"/>
      <c r="DJ51" s="3"/>
      <c r="DK51" t="str">
        <f>IF(CZ51&lt;&gt;"", IFERROR(IF(VLOOKUP(C51,MACUAHANG!$A$5:$B$67,2,FALSE)=0,"",VLOOKUP(C51,MACUAHANG!$A$5:$B$67,2,FALSE)), ""), "")</f>
        <v>CH.496HD</v>
      </c>
      <c r="DL51" s="4"/>
      <c r="DM51" s="4" t="str">
        <f t="shared" si="29"/>
        <v>VH.PHH</v>
      </c>
      <c r="DN51" s="4"/>
      <c r="DO51" s="4"/>
      <c r="DP51" s="4"/>
      <c r="DQ51" s="4"/>
      <c r="DR51" s="4"/>
      <c r="DS51" s="4"/>
      <c r="DT51" s="4"/>
      <c r="DU51" s="4"/>
      <c r="DV51" s="158">
        <f t="shared" si="30"/>
        <v>45909</v>
      </c>
      <c r="DW51" s="17"/>
      <c r="DX51" s="22" t="str">
        <f t="shared" si="31"/>
        <v>ZaloPay</v>
      </c>
      <c r="DY51" s="158">
        <f t="shared" si="32"/>
        <v>45909</v>
      </c>
      <c r="DZ51" s="17"/>
      <c r="EA51" s="17"/>
      <c r="EB51" s="164">
        <f t="shared" si="33"/>
        <v>1121</v>
      </c>
      <c r="EC51" s="14" t="str">
        <f t="shared" si="34"/>
        <v>113111</v>
      </c>
      <c r="ED51" s="17"/>
      <c r="EE51" s="163">
        <f>IFERROR(IF(VLOOKUP(C51,'VN-PAY'!$C$5:$D$67,2,FALSE)=0,"",VLOOKUP(C51,'VN-PAY'!$C$5:$D$67,2,FALSE)),"")</f>
        <v>5735</v>
      </c>
      <c r="EF51" s="154" t="str">
        <f t="shared" si="63"/>
        <v>Chi phí chiết khấu trả cho kênh đối tác VnPay 09/09/2025 chi nhánh CÀ PHÊ MUỐI CHÚ LONG - 496 Hoàng Diệu</v>
      </c>
      <c r="EG51" s="4"/>
      <c r="EH51" s="4"/>
      <c r="EI51" s="4"/>
      <c r="EJ51" s="4"/>
      <c r="EK51" s="4"/>
      <c r="EL51" s="4"/>
      <c r="EM51" s="4"/>
      <c r="EN51" s="3"/>
      <c r="EO51" s="3"/>
      <c r="EP51" t="str">
        <f>IF(EE51&lt;&gt;"", IFERROR(IF(VLOOKUP(C51,MACUAHANG!$A$5:$B$67,2,FALSE)=0,"",VLOOKUP(C51,MACUAHANG!$A$5:$B$67,2,FALSE)), ""), "")</f>
        <v>CH.496HD</v>
      </c>
      <c r="EQ51" s="4"/>
      <c r="ER51" s="4" t="str">
        <f t="shared" si="35"/>
        <v>VH.PHH</v>
      </c>
      <c r="ES51" s="4"/>
      <c r="ET51" s="4"/>
      <c r="EU51" s="4"/>
      <c r="EV51" s="4"/>
      <c r="EW51" s="4"/>
      <c r="EX51" s="4"/>
      <c r="EY51" s="4"/>
      <c r="EZ51" s="4"/>
      <c r="FA51" s="158">
        <f t="shared" si="36"/>
        <v>45909</v>
      </c>
      <c r="FB51" s="17"/>
      <c r="FC51" s="22" t="str">
        <f t="shared" si="37"/>
        <v>VNPay</v>
      </c>
      <c r="FD51" s="158" t="str">
        <f t="shared" si="38"/>
        <v/>
      </c>
      <c r="FE51" s="17"/>
      <c r="FF51" s="17"/>
      <c r="FG51" s="17" t="str">
        <f t="shared" si="39"/>
        <v/>
      </c>
      <c r="FH51" s="14" t="str">
        <f t="shared" si="40"/>
        <v/>
      </c>
      <c r="FI51" s="17"/>
      <c r="FJ51" s="200" t="str">
        <f>IFERROR(IF(VLOOKUP(C51,VILL!$A$5:$E$68,4,FALSE)=0,"",VLOOKUP(C51,VILL!$A$5:$E$68,4,FALSE)),"")</f>
        <v/>
      </c>
      <c r="FK51" s="154" t="str">
        <f t="shared" si="64"/>
        <v/>
      </c>
      <c r="FL51" s="4"/>
      <c r="FM51" s="4"/>
      <c r="FN51" s="4"/>
      <c r="FO51" s="4"/>
      <c r="FP51" s="4"/>
      <c r="FQ51" s="4"/>
      <c r="FR51" s="4"/>
      <c r="FS51" s="3"/>
      <c r="FT51" s="3"/>
      <c r="FU51" t="str">
        <f>IF(FJ51&lt;&gt;"", IFERROR(IF(VLOOKUP(C51,MACUAHANG!$A$5:$B$67,2,FALSE)=0,"",VLOOKUP(C51,MACUAHANG!$A$5:$B$67,2,FALSE)), ""), "")</f>
        <v/>
      </c>
      <c r="FV51" s="4"/>
      <c r="FW51" s="4" t="str">
        <f t="shared" si="41"/>
        <v/>
      </c>
      <c r="FX51" s="4"/>
      <c r="FY51" s="4"/>
      <c r="FZ51" s="4"/>
      <c r="GA51" s="4"/>
      <c r="GB51" s="4"/>
      <c r="GC51" s="4"/>
      <c r="GD51" s="4"/>
      <c r="GE51" s="4"/>
      <c r="GF51" s="158" t="str">
        <f t="shared" si="42"/>
        <v/>
      </c>
      <c r="GG51" s="17"/>
      <c r="GH51" s="14"/>
      <c r="GI51" s="18" t="str">
        <f t="shared" si="43"/>
        <v/>
      </c>
      <c r="GJ51" s="17"/>
      <c r="GK51" s="17"/>
      <c r="GL51" s="17" t="str">
        <f t="shared" si="44"/>
        <v/>
      </c>
      <c r="GM51" s="14" t="str">
        <f t="shared" si="45"/>
        <v/>
      </c>
      <c r="GN51" s="17"/>
      <c r="GO51" s="17" t="str">
        <f>IFERROR(IF(VLOOKUP(C51,RYO!$A$5:$E$68,4,FALSE)=0,"",VLOOKUP(C51,RYO!$A$5:$E$68,4,FALSE)),"")</f>
        <v/>
      </c>
      <c r="GP51" s="154" t="str">
        <f t="shared" si="65"/>
        <v/>
      </c>
      <c r="GQ51" s="4"/>
      <c r="GR51" s="4"/>
      <c r="GS51" s="4"/>
      <c r="GT51" s="4"/>
      <c r="GU51" s="4"/>
      <c r="GV51" s="4"/>
      <c r="GW51" s="4"/>
      <c r="GX51" s="3"/>
      <c r="GY51" s="3"/>
      <c r="GZ51" t="str">
        <f>IF(GO51&lt;&gt;"", IFERROR(IF(VLOOKUP(C51,MACUAHANG!$A$5:$B$67,2,FALSE)=0,"",VLOOKUP(C51,MACUAHANG!$A$5:$B$67,2,FALSE)), ""), "")</f>
        <v/>
      </c>
      <c r="HA51" s="4"/>
      <c r="HB51" s="4" t="str">
        <f t="shared" si="46"/>
        <v/>
      </c>
      <c r="HC51" s="4"/>
      <c r="HD51" s="4"/>
      <c r="HE51" s="4"/>
      <c r="HF51" s="4"/>
      <c r="HG51" s="4"/>
      <c r="HH51" s="4"/>
      <c r="HI51" s="4"/>
      <c r="HJ51" s="4"/>
      <c r="HK51" s="18" t="str">
        <f t="shared" si="47"/>
        <v/>
      </c>
      <c r="HL51" s="17"/>
      <c r="HM51" s="14"/>
      <c r="HN51" s="158">
        <f t="shared" si="48"/>
        <v>45909</v>
      </c>
      <c r="HO51" s="17"/>
      <c r="HP51" s="17"/>
      <c r="HQ51" s="17">
        <f t="shared" si="49"/>
        <v>1121</v>
      </c>
      <c r="HR51" s="14" t="str">
        <f t="shared" si="50"/>
        <v>113103</v>
      </c>
      <c r="HS51" s="17"/>
      <c r="HT51" s="163">
        <f>IFERROR(IF(VLOOKUP(C51,'MOMO '!C:E,3,FALSE)=0,"",VLOOKUP(C51,'MOMO '!C:E,3,FALSE)),"")</f>
        <v>5236</v>
      </c>
      <c r="HU51" s="154" t="str">
        <f t="shared" si="66"/>
        <v>Chi phí chiết khấu trả cho kênh đối tác MoMo 09/09/2025 chi nhánh CÀ PHÊ MUỐI CHÚ LONG - 496 Hoàng Diệu</v>
      </c>
      <c r="HV51" s="4"/>
      <c r="HW51" s="4"/>
      <c r="HX51" s="4"/>
      <c r="HY51" s="4"/>
      <c r="HZ51" s="4"/>
      <c r="IA51" s="4"/>
      <c r="IB51" s="4"/>
      <c r="IC51" s="3"/>
      <c r="ID51" s="3"/>
      <c r="IE51" t="str">
        <f>IF(HT51&lt;&gt;"", IFERROR(IF(VLOOKUP(C51,MACUAHANG!$A$5:$B$67,2,FALSE)=0,"",VLOOKUP(C51,MACUAHANG!$A$5:$B$67,2,FALSE)), ""), "")</f>
        <v>CH.496HD</v>
      </c>
      <c r="IF51" s="4"/>
      <c r="IG51" s="4" t="str">
        <f t="shared" si="51"/>
        <v>VH.PHH</v>
      </c>
      <c r="IH51" s="4"/>
      <c r="II51" s="4"/>
      <c r="IJ51" s="4"/>
      <c r="IK51" s="4"/>
      <c r="IL51" s="4"/>
      <c r="IM51" s="4"/>
      <c r="IN51" s="4"/>
      <c r="IO51" s="4"/>
      <c r="IP51" s="18">
        <f t="shared" si="52"/>
        <v>45909</v>
      </c>
      <c r="IQ51" s="17"/>
      <c r="IR51" s="22" t="str">
        <f t="shared" si="53"/>
        <v>Momo</v>
      </c>
      <c r="IS51" s="18" t="str">
        <f t="shared" si="54"/>
        <v/>
      </c>
      <c r="IT51" s="17"/>
      <c r="IU51" s="17"/>
      <c r="IV51" s="17" t="str">
        <f t="shared" si="55"/>
        <v/>
      </c>
      <c r="IW51" s="14" t="str">
        <f t="shared" si="56"/>
        <v/>
      </c>
      <c r="IX51" s="17"/>
      <c r="IY51" s="17" t="str">
        <f>IFERROR(IF(VLOOKUP(C51,XANH_PIVOT!$C$5:$D$67,2,FALSE)=0,"",VLOOKUP(C51,XANH_PIVOT!$C$5:$D$67,2,FALSE)),"")</f>
        <v/>
      </c>
      <c r="IZ51" s="154" t="str">
        <f t="shared" si="67"/>
        <v/>
      </c>
      <c r="JA51" s="4"/>
      <c r="JB51" s="4"/>
      <c r="JC51" s="4"/>
      <c r="JD51" s="4"/>
      <c r="JE51" s="4"/>
      <c r="JF51" s="4"/>
      <c r="JG51" s="4"/>
      <c r="JH51" s="3"/>
      <c r="JI51" s="3"/>
      <c r="JJ51" t="str">
        <f>IF(IY51&lt;&gt;"", IFERROR(IF(VLOOKUP(C51,MACUAHANG!$A$5:$B$67,2,FALSE)=0,"",VLOOKUP(C51,MACUAHANG!$A$5:$B$67,2,FALSE)), ""), "")</f>
        <v/>
      </c>
      <c r="JK51" s="4"/>
      <c r="JL51" s="4" t="str">
        <f t="shared" si="57"/>
        <v/>
      </c>
      <c r="JM51" s="4"/>
      <c r="JN51" s="4"/>
      <c r="JO51" s="4"/>
      <c r="JP51" s="4"/>
      <c r="JQ51" s="4"/>
      <c r="JR51" s="4"/>
      <c r="JS51" s="4"/>
      <c r="JT51" s="4"/>
      <c r="JU51" s="18" t="str">
        <f t="shared" si="58"/>
        <v/>
      </c>
      <c r="JV51" s="17"/>
    </row>
    <row r="52" spans="1:282" ht="22.5" customHeight="1">
      <c r="A52" s="5">
        <f t="shared" si="9"/>
        <v>25</v>
      </c>
      <c r="B52" s="264" t="s">
        <v>457</v>
      </c>
      <c r="C52" s="7" t="s">
        <v>104</v>
      </c>
      <c r="D52" s="25">
        <v>0</v>
      </c>
      <c r="E52" s="16" t="str">
        <f t="shared" si="10"/>
        <v/>
      </c>
      <c r="H52" s="28" t="str">
        <f t="shared" si="11"/>
        <v/>
      </c>
      <c r="I52" s="222" t="str">
        <f t="shared" si="12"/>
        <v/>
      </c>
      <c r="K52" t="str">
        <f>IFERROR(IF(VLOOKUP(C52,'PHÍ RÚT TIỀN'!$C$5:$F$67,4,FALSE)=0,"",VLOOKUP(C52,'PHÍ RÚT TIỀN'!$C$5:$F$67,4,FALSE)),"")</f>
        <v/>
      </c>
      <c r="L52" s="23" t="str">
        <f t="shared" si="59"/>
        <v/>
      </c>
      <c r="V52" t="str">
        <f>IF(K52&lt;&gt;"", IFERROR(IF(VLOOKUP(C52,MACUAHANG!$A$5:$B$67,2,FALSE)=0,"",VLOOKUP(C52,MACUAHANG!$A$5:$B$67,2,FALSE)), ""), "")</f>
        <v/>
      </c>
      <c r="X52" t="str">
        <f t="shared" si="13"/>
        <v/>
      </c>
      <c r="AG52" s="16" t="str">
        <f t="shared" si="14"/>
        <v/>
      </c>
      <c r="AH52" s="14"/>
      <c r="AI52" s="14"/>
      <c r="AJ52" s="16" t="str">
        <f t="shared" si="15"/>
        <v/>
      </c>
      <c r="AM52" s="28" t="str">
        <f t="shared" si="16"/>
        <v/>
      </c>
      <c r="AN52" t="str">
        <f t="shared" si="17"/>
        <v/>
      </c>
      <c r="AP52" t="str">
        <f>IFERROR(IF(VLOOKUP(C52,GRAB!$C52:$D114,2,FALSE)=0,"",VLOOKUP(C52,GRAB!C:D,2,FALSE)),"")</f>
        <v/>
      </c>
      <c r="AQ52" s="74" t="str">
        <f t="shared" si="60"/>
        <v/>
      </c>
      <c r="BA52" t="str">
        <f>IF(AP52&lt;&gt;"", IFERROR(IF(VLOOKUP(C52,MACUAHANG!$A$5:$B$67,2,FALSE)=0,"",VLOOKUP(C52,MACUAHANG!$A$5:$B$67,2,FALSE)), ""), "")</f>
        <v/>
      </c>
      <c r="BC52" t="str">
        <f t="shared" si="18"/>
        <v/>
      </c>
      <c r="BL52" s="72" t="str">
        <f t="shared" si="19"/>
        <v/>
      </c>
      <c r="BM52" s="14"/>
      <c r="BN52" s="14"/>
      <c r="BO52" s="158" t="str">
        <f t="shared" si="20"/>
        <v/>
      </c>
      <c r="BP52" s="17"/>
      <c r="BQ52" s="17"/>
      <c r="BR52" s="164" t="str">
        <f t="shared" si="21"/>
        <v/>
      </c>
      <c r="BS52" s="14" t="str">
        <f t="shared" si="22"/>
        <v/>
      </c>
      <c r="BT52" s="17"/>
      <c r="BU52" s="17" t="str">
        <f>IFERROR(IF(VLOOKUP(C52,BE!C52:D114,2,FALSE)=0,"",VLOOKUP(C52,BE!C:D,2,FALSE)),"")</f>
        <v/>
      </c>
      <c r="BV52" s="154" t="str">
        <f t="shared" si="61"/>
        <v/>
      </c>
      <c r="BW52" s="4"/>
      <c r="BX52" s="4"/>
      <c r="BY52" s="4"/>
      <c r="BZ52" s="4"/>
      <c r="CA52" s="4"/>
      <c r="CB52" s="4"/>
      <c r="CC52" s="4"/>
      <c r="CD52" s="3"/>
      <c r="CE52" s="3"/>
      <c r="CF52" t="str">
        <f>IF(BU52&lt;&gt;"", IFERROR(IF(VLOOKUP(C52,MACUAHANG!$A$5:$B$67,2,FALSE)=0,"",VLOOKUP(C52,MACUAHANG!$A$5:$B$67,2,FALSE)), ""), "")</f>
        <v/>
      </c>
      <c r="CG52" s="4"/>
      <c r="CH52" t="str">
        <f t="shared" si="23"/>
        <v/>
      </c>
      <c r="CI52" s="4"/>
      <c r="CJ52" s="4"/>
      <c r="CK52" s="4"/>
      <c r="CL52" s="4"/>
      <c r="CM52" s="4"/>
      <c r="CN52" s="4"/>
      <c r="CO52" s="4"/>
      <c r="CP52" s="4"/>
      <c r="CQ52" s="158" t="str">
        <f t="shared" si="24"/>
        <v/>
      </c>
      <c r="CR52" s="17"/>
      <c r="CS52" s="22" t="str">
        <f t="shared" si="25"/>
        <v/>
      </c>
      <c r="CT52" s="158">
        <f t="shared" si="26"/>
        <v>45909</v>
      </c>
      <c r="CU52" s="17"/>
      <c r="CV52" s="17"/>
      <c r="CW52" s="164">
        <f t="shared" si="27"/>
        <v>1121</v>
      </c>
      <c r="CX52" s="165" t="str">
        <f t="shared" si="28"/>
        <v>113106</v>
      </c>
      <c r="CY52" s="17"/>
      <c r="CZ52" s="163">
        <f>IFERROR(IF(VLOOKUP(C52,'ZALO-PAY'!$C$5:$F$67,2,FALSE)=0,"",VLOOKUP(C52,'ZALO-PAY'!$C$5:$F$67,2,FALSE)),"")</f>
        <v>556</v>
      </c>
      <c r="DA52" s="154" t="str">
        <f t="shared" si="62"/>
        <v>Chi phí chiết khấu trả cho kênh đối tác ZaloPay 09/09/2025 chi nhánh CÀ PHÊ MUỐI CHÚ LONG - 371 QUANG TRUNG - QUẢNG NGÃI</v>
      </c>
      <c r="DB52" s="4"/>
      <c r="DC52" s="4"/>
      <c r="DD52" s="4"/>
      <c r="DE52" s="4"/>
      <c r="DF52" s="4"/>
      <c r="DG52" s="4"/>
      <c r="DH52" s="4"/>
      <c r="DI52" s="3"/>
      <c r="DJ52" s="3"/>
      <c r="DK52" t="str">
        <f>IF(CZ52&lt;&gt;"", IFERROR(IF(VLOOKUP(C52,MACUAHANG!$A$5:$B$67,2,FALSE)=0,"",VLOOKUP(C52,MACUAHANG!$A$5:$B$67,2,FALSE)), ""), "")</f>
        <v>CH 49HV</v>
      </c>
      <c r="DL52" s="4"/>
      <c r="DM52" s="4" t="str">
        <f t="shared" si="29"/>
        <v>VH.PHH</v>
      </c>
      <c r="DN52" s="4"/>
      <c r="DO52" s="4"/>
      <c r="DP52" s="4"/>
      <c r="DQ52" s="4"/>
      <c r="DR52" s="4"/>
      <c r="DS52" s="4"/>
      <c r="DT52" s="4"/>
      <c r="DU52" s="4"/>
      <c r="DV52" s="158">
        <f t="shared" si="30"/>
        <v>45909</v>
      </c>
      <c r="DW52" s="17"/>
      <c r="DX52" s="22" t="str">
        <f t="shared" si="31"/>
        <v>ZaloPay</v>
      </c>
      <c r="DY52" s="158" t="str">
        <f t="shared" si="32"/>
        <v/>
      </c>
      <c r="DZ52" s="17"/>
      <c r="EA52" s="17"/>
      <c r="EB52" s="164" t="str">
        <f t="shared" si="33"/>
        <v/>
      </c>
      <c r="EC52" s="14" t="str">
        <f t="shared" si="34"/>
        <v/>
      </c>
      <c r="ED52" s="17"/>
      <c r="EE52" s="163" t="str">
        <f>IFERROR(IF(VLOOKUP(C52,'VN-PAY'!$C$5:$D$67,2,FALSE)=0,"",VLOOKUP(C52,'VN-PAY'!$C$5:$D$67,2,FALSE)),"")</f>
        <v/>
      </c>
      <c r="EF52" s="154" t="str">
        <f t="shared" si="63"/>
        <v/>
      </c>
      <c r="EG52" s="4"/>
      <c r="EH52" s="4"/>
      <c r="EI52" s="4"/>
      <c r="EJ52" s="4"/>
      <c r="EK52" s="4"/>
      <c r="EL52" s="4"/>
      <c r="EM52" s="4"/>
      <c r="EN52" s="3"/>
      <c r="EO52" s="3"/>
      <c r="EP52" t="str">
        <f>IF(EE52&lt;&gt;"", IFERROR(IF(VLOOKUP(C52,MACUAHANG!$A$5:$B$67,2,FALSE)=0,"",VLOOKUP(C52,MACUAHANG!$A$5:$B$67,2,FALSE)), ""), "")</f>
        <v/>
      </c>
      <c r="EQ52" s="4"/>
      <c r="ER52" s="4" t="str">
        <f t="shared" si="35"/>
        <v/>
      </c>
      <c r="ES52" s="4"/>
      <c r="ET52" s="4"/>
      <c r="EU52" s="4"/>
      <c r="EV52" s="4"/>
      <c r="EW52" s="4"/>
      <c r="EX52" s="4"/>
      <c r="EY52" s="4"/>
      <c r="EZ52" s="4"/>
      <c r="FA52" s="158" t="str">
        <f t="shared" si="36"/>
        <v/>
      </c>
      <c r="FB52" s="17"/>
      <c r="FC52" s="22" t="str">
        <f t="shared" si="37"/>
        <v/>
      </c>
      <c r="FD52" s="158" t="str">
        <f t="shared" si="38"/>
        <v/>
      </c>
      <c r="FE52" s="17"/>
      <c r="FF52" s="17"/>
      <c r="FG52" s="17" t="str">
        <f t="shared" si="39"/>
        <v/>
      </c>
      <c r="FH52" s="14" t="str">
        <f t="shared" si="40"/>
        <v/>
      </c>
      <c r="FI52" s="17"/>
      <c r="FJ52" s="200" t="str">
        <f>IFERROR(IF(VLOOKUP(C52,VILL!$A$5:$E$68,4,FALSE)=0,"",VLOOKUP(C52,VILL!$A$5:$E$68,4,FALSE)),"")</f>
        <v/>
      </c>
      <c r="FK52" s="154" t="str">
        <f t="shared" si="64"/>
        <v/>
      </c>
      <c r="FL52" s="4"/>
      <c r="FM52" s="4"/>
      <c r="FN52" s="4"/>
      <c r="FO52" s="4"/>
      <c r="FP52" s="4"/>
      <c r="FQ52" s="4"/>
      <c r="FR52" s="4"/>
      <c r="FS52" s="3"/>
      <c r="FT52" s="3"/>
      <c r="FU52" t="str">
        <f>IF(FJ52&lt;&gt;"", IFERROR(IF(VLOOKUP(C52,MACUAHANG!$A$5:$B$67,2,FALSE)=0,"",VLOOKUP(C52,MACUAHANG!$A$5:$B$67,2,FALSE)), ""), "")</f>
        <v/>
      </c>
      <c r="FV52" s="4"/>
      <c r="FW52" s="4" t="str">
        <f t="shared" si="41"/>
        <v/>
      </c>
      <c r="FX52" s="4"/>
      <c r="FY52" s="4"/>
      <c r="FZ52" s="4"/>
      <c r="GA52" s="4"/>
      <c r="GB52" s="4"/>
      <c r="GC52" s="4"/>
      <c r="GD52" s="4"/>
      <c r="GE52" s="4"/>
      <c r="GF52" s="158" t="str">
        <f t="shared" si="42"/>
        <v/>
      </c>
      <c r="GG52" s="17"/>
      <c r="GH52" s="14"/>
      <c r="GI52" s="18" t="str">
        <f t="shared" si="43"/>
        <v/>
      </c>
      <c r="GJ52" s="17"/>
      <c r="GK52" s="17"/>
      <c r="GL52" s="17" t="str">
        <f t="shared" si="44"/>
        <v/>
      </c>
      <c r="GM52" s="14" t="str">
        <f t="shared" si="45"/>
        <v/>
      </c>
      <c r="GN52" s="17"/>
      <c r="GO52" s="17" t="str">
        <f>IFERROR(IF(VLOOKUP(C52,RYO!$A$5:$E$68,4,FALSE)=0,"",VLOOKUP(C52,RYO!$A$5:$E$68,4,FALSE)),"")</f>
        <v/>
      </c>
      <c r="GP52" s="154" t="str">
        <f t="shared" si="65"/>
        <v/>
      </c>
      <c r="GQ52" s="4"/>
      <c r="GR52" s="4"/>
      <c r="GS52" s="4"/>
      <c r="GT52" s="4"/>
      <c r="GU52" s="4"/>
      <c r="GV52" s="4"/>
      <c r="GW52" s="4"/>
      <c r="GX52" s="3"/>
      <c r="GY52" s="3"/>
      <c r="GZ52" t="str">
        <f>IF(GO52&lt;&gt;"", IFERROR(IF(VLOOKUP(C52,MACUAHANG!$A$5:$B$67,2,FALSE)=0,"",VLOOKUP(C52,MACUAHANG!$A$5:$B$67,2,FALSE)), ""), "")</f>
        <v/>
      </c>
      <c r="HA52" s="4"/>
      <c r="HB52" s="4" t="str">
        <f t="shared" si="46"/>
        <v/>
      </c>
      <c r="HC52" s="4"/>
      <c r="HD52" s="4"/>
      <c r="HE52" s="4"/>
      <c r="HF52" s="4"/>
      <c r="HG52" s="4"/>
      <c r="HH52" s="4"/>
      <c r="HI52" s="4"/>
      <c r="HJ52" s="4"/>
      <c r="HK52" s="18" t="str">
        <f t="shared" si="47"/>
        <v/>
      </c>
      <c r="HL52" s="17"/>
      <c r="HM52" s="14"/>
      <c r="HN52" s="158">
        <f t="shared" si="48"/>
        <v>45909</v>
      </c>
      <c r="HO52" s="17"/>
      <c r="HP52" s="17"/>
      <c r="HQ52" s="17">
        <f t="shared" si="49"/>
        <v>1121</v>
      </c>
      <c r="HR52" s="14" t="str">
        <f t="shared" si="50"/>
        <v>113103</v>
      </c>
      <c r="HS52" s="17"/>
      <c r="HT52" s="163">
        <f>IFERROR(IF(VLOOKUP(C52,'MOMO '!C:E,3,FALSE)=0,"",VLOOKUP(C52,'MOMO '!C:E,3,FALSE)),"")</f>
        <v>10983.5</v>
      </c>
      <c r="HU52" s="154" t="str">
        <f t="shared" si="66"/>
        <v>Chi phí chiết khấu trả cho kênh đối tác MoMo 09/09/2025 chi nhánh CÀ PHÊ MUỐI CHÚ LONG - 371 QUANG TRUNG - QUẢNG NGÃI</v>
      </c>
      <c r="HV52" s="4"/>
      <c r="HW52" s="4"/>
      <c r="HX52" s="4"/>
      <c r="HY52" s="4"/>
      <c r="HZ52" s="4"/>
      <c r="IA52" s="4"/>
      <c r="IB52" s="4"/>
      <c r="IC52" s="3"/>
      <c r="ID52" s="3"/>
      <c r="IE52" t="str">
        <f>IF(HT52&lt;&gt;"", IFERROR(IF(VLOOKUP(C52,MACUAHANG!$A$5:$B$67,2,FALSE)=0,"",VLOOKUP(C52,MACUAHANG!$A$5:$B$67,2,FALSE)), ""), "")</f>
        <v>CH 49HV</v>
      </c>
      <c r="IF52" s="4"/>
      <c r="IG52" s="4" t="str">
        <f t="shared" si="51"/>
        <v>VH.PHH</v>
      </c>
      <c r="IH52" s="4"/>
      <c r="II52" s="4"/>
      <c r="IJ52" s="4"/>
      <c r="IK52" s="4"/>
      <c r="IL52" s="4"/>
      <c r="IM52" s="4"/>
      <c r="IN52" s="4"/>
      <c r="IO52" s="4"/>
      <c r="IP52" s="18">
        <f t="shared" si="52"/>
        <v>45909</v>
      </c>
      <c r="IQ52" s="17"/>
      <c r="IR52" s="22" t="str">
        <f t="shared" si="53"/>
        <v>Momo</v>
      </c>
      <c r="IS52" s="18" t="str">
        <f t="shared" si="54"/>
        <v/>
      </c>
      <c r="IT52" s="17"/>
      <c r="IU52" s="17"/>
      <c r="IV52" s="17" t="str">
        <f t="shared" si="55"/>
        <v/>
      </c>
      <c r="IW52" s="14" t="str">
        <f t="shared" si="56"/>
        <v/>
      </c>
      <c r="IX52" s="17"/>
      <c r="IY52" s="17" t="str">
        <f>IFERROR(IF(VLOOKUP(C52,XANH_PIVOT!$C$5:$D$67,2,FALSE)=0,"",VLOOKUP(C52,XANH_PIVOT!$C$5:$D$67,2,FALSE)),"")</f>
        <v/>
      </c>
      <c r="IZ52" s="154" t="str">
        <f t="shared" si="67"/>
        <v/>
      </c>
      <c r="JA52" s="4"/>
      <c r="JB52" s="4"/>
      <c r="JC52" s="4"/>
      <c r="JD52" s="4"/>
      <c r="JE52" s="4"/>
      <c r="JF52" s="4"/>
      <c r="JG52" s="4"/>
      <c r="JH52" s="3"/>
      <c r="JI52" s="3"/>
      <c r="JJ52" t="str">
        <f>IF(IY52&lt;&gt;"", IFERROR(IF(VLOOKUP(C52,MACUAHANG!$A$5:$B$67,2,FALSE)=0,"",VLOOKUP(C52,MACUAHANG!$A$5:$B$67,2,FALSE)), ""), "")</f>
        <v/>
      </c>
      <c r="JK52" s="4"/>
      <c r="JL52" s="4" t="str">
        <f t="shared" si="57"/>
        <v/>
      </c>
      <c r="JM52" s="4"/>
      <c r="JN52" s="4"/>
      <c r="JO52" s="4"/>
      <c r="JP52" s="4"/>
      <c r="JQ52" s="4"/>
      <c r="JR52" s="4"/>
      <c r="JS52" s="4"/>
      <c r="JT52" s="4"/>
      <c r="JU52" s="18" t="str">
        <f t="shared" si="58"/>
        <v/>
      </c>
      <c r="JV52" s="17"/>
    </row>
    <row r="53" spans="1:282" ht="22.5" customHeight="1">
      <c r="A53" s="5">
        <v>25</v>
      </c>
      <c r="B53" s="264" t="s">
        <v>457</v>
      </c>
      <c r="C53" s="6" t="s">
        <v>105</v>
      </c>
      <c r="D53" s="25">
        <v>0</v>
      </c>
      <c r="E53" s="16" t="str">
        <f t="shared" si="10"/>
        <v/>
      </c>
      <c r="H53" s="28" t="str">
        <f t="shared" si="11"/>
        <v/>
      </c>
      <c r="I53" s="222" t="str">
        <f t="shared" si="12"/>
        <v/>
      </c>
      <c r="K53" t="str">
        <f>IFERROR(IF(VLOOKUP(C53,'PHÍ RÚT TIỀN'!$C$5:$F$67,4,FALSE)=0,"",VLOOKUP(C53,'PHÍ RÚT TIỀN'!$C$5:$F$67,4,FALSE)),"")</f>
        <v/>
      </c>
      <c r="L53" s="23" t="str">
        <f t="shared" si="59"/>
        <v/>
      </c>
      <c r="V53" t="str">
        <f>IF(K53&lt;&gt;"", IFERROR(IF(VLOOKUP(C53,MACUAHANG!$A$5:$B$67,2,FALSE)=0,"",VLOOKUP(C53,MACUAHANG!$A$5:$B$67,2,FALSE)), ""), "")</f>
        <v/>
      </c>
      <c r="X53" t="str">
        <f t="shared" si="13"/>
        <v/>
      </c>
      <c r="AG53" s="16" t="str">
        <f t="shared" si="14"/>
        <v/>
      </c>
      <c r="AH53" s="14"/>
      <c r="AI53" s="14"/>
      <c r="AJ53" s="16" t="str">
        <f t="shared" si="15"/>
        <v/>
      </c>
      <c r="AM53" s="28" t="str">
        <f t="shared" si="16"/>
        <v/>
      </c>
      <c r="AN53" t="str">
        <f t="shared" si="17"/>
        <v/>
      </c>
      <c r="AP53" t="str">
        <f>IFERROR(IF(VLOOKUP(C53,GRAB!$C53:$D115,2,FALSE)=0,"",VLOOKUP(C53,GRAB!C:D,2,FALSE)),"")</f>
        <v/>
      </c>
      <c r="AQ53" s="74" t="str">
        <f t="shared" si="60"/>
        <v/>
      </c>
      <c r="BA53" t="str">
        <f>IF(AP53&lt;&gt;"", IFERROR(IF(VLOOKUP(C53,MACUAHANG!$A$5:$B$67,2,FALSE)=0,"",VLOOKUP(C53,MACUAHANG!$A$5:$B$67,2,FALSE)), ""), "")</f>
        <v/>
      </c>
      <c r="BC53" t="str">
        <f t="shared" si="18"/>
        <v/>
      </c>
      <c r="BL53" s="72" t="str">
        <f t="shared" si="19"/>
        <v/>
      </c>
      <c r="BM53" s="14"/>
      <c r="BN53" s="14"/>
      <c r="BO53" s="158" t="str">
        <f t="shared" si="20"/>
        <v/>
      </c>
      <c r="BP53" s="17"/>
      <c r="BQ53" s="17"/>
      <c r="BR53" s="164" t="str">
        <f t="shared" si="21"/>
        <v/>
      </c>
      <c r="BS53" s="14" t="str">
        <f t="shared" si="22"/>
        <v/>
      </c>
      <c r="BT53" s="17"/>
      <c r="BU53" s="17" t="str">
        <f>IFERROR(IF(VLOOKUP(C53,BE!C53:D115,2,FALSE)=0,"",VLOOKUP(C53,BE!C:D,2,FALSE)),"")</f>
        <v/>
      </c>
      <c r="BV53" s="154" t="str">
        <f t="shared" si="61"/>
        <v/>
      </c>
      <c r="BW53" s="4"/>
      <c r="BX53" s="4"/>
      <c r="BY53" s="4"/>
      <c r="BZ53" s="4"/>
      <c r="CA53" s="4"/>
      <c r="CB53" s="4"/>
      <c r="CC53" s="4"/>
      <c r="CD53" s="3"/>
      <c r="CE53" s="3"/>
      <c r="CF53" t="str">
        <f>IF(BU53&lt;&gt;"", IFERROR(IF(VLOOKUP(C53,MACUAHANG!$A$5:$B$67,2,FALSE)=0,"",VLOOKUP(C53,MACUAHANG!$A$5:$B$67,2,FALSE)), ""), "")</f>
        <v/>
      </c>
      <c r="CG53" s="4"/>
      <c r="CH53" t="str">
        <f t="shared" si="23"/>
        <v/>
      </c>
      <c r="CI53" s="4"/>
      <c r="CJ53" s="4"/>
      <c r="CK53" s="4"/>
      <c r="CL53" s="4"/>
      <c r="CM53" s="4"/>
      <c r="CN53" s="4"/>
      <c r="CO53" s="4"/>
      <c r="CP53" s="4"/>
      <c r="CQ53" s="158" t="str">
        <f t="shared" si="24"/>
        <v/>
      </c>
      <c r="CR53" s="17"/>
      <c r="CS53" s="22" t="str">
        <f t="shared" si="25"/>
        <v/>
      </c>
      <c r="CT53" s="158" t="str">
        <f t="shared" si="26"/>
        <v/>
      </c>
      <c r="CU53" s="17"/>
      <c r="CV53" s="17"/>
      <c r="CW53" s="164" t="str">
        <f t="shared" si="27"/>
        <v/>
      </c>
      <c r="CX53" s="165" t="str">
        <f t="shared" si="28"/>
        <v/>
      </c>
      <c r="CY53" s="17"/>
      <c r="CZ53" s="163" t="str">
        <f>IFERROR(IF(VLOOKUP(C53,'ZALO-PAY'!$C$5:$F$67,2,FALSE)=0,"",VLOOKUP(C53,'ZALO-PAY'!$C$5:$F$67,2,FALSE)),"")</f>
        <v/>
      </c>
      <c r="DA53" s="154" t="str">
        <f t="shared" si="62"/>
        <v/>
      </c>
      <c r="DB53" s="4"/>
      <c r="DC53" s="4"/>
      <c r="DD53" s="4"/>
      <c r="DE53" s="4"/>
      <c r="DF53" s="4"/>
      <c r="DG53" s="4"/>
      <c r="DH53" s="4"/>
      <c r="DI53" s="3"/>
      <c r="DJ53" s="3"/>
      <c r="DK53" t="str">
        <f>IF(CZ53&lt;&gt;"", IFERROR(IF(VLOOKUP(C53,MACUAHANG!$A$5:$B$67,2,FALSE)=0,"",VLOOKUP(C53,MACUAHANG!$A$5:$B$67,2,FALSE)), ""), "")</f>
        <v/>
      </c>
      <c r="DL53" s="4"/>
      <c r="DM53" s="4" t="str">
        <f t="shared" si="29"/>
        <v/>
      </c>
      <c r="DN53" s="4"/>
      <c r="DO53" s="4"/>
      <c r="DP53" s="4"/>
      <c r="DQ53" s="4"/>
      <c r="DR53" s="4"/>
      <c r="DS53" s="4"/>
      <c r="DT53" s="4"/>
      <c r="DU53" s="4"/>
      <c r="DV53" s="158" t="str">
        <f t="shared" si="30"/>
        <v/>
      </c>
      <c r="DW53" s="17"/>
      <c r="DX53" s="22" t="str">
        <f t="shared" si="31"/>
        <v/>
      </c>
      <c r="DY53" s="158" t="str">
        <f t="shared" si="32"/>
        <v/>
      </c>
      <c r="DZ53" s="17"/>
      <c r="EA53" s="17"/>
      <c r="EB53" s="164" t="str">
        <f t="shared" si="33"/>
        <v/>
      </c>
      <c r="EC53" s="14" t="str">
        <f t="shared" si="34"/>
        <v/>
      </c>
      <c r="ED53" s="17"/>
      <c r="EE53" s="163" t="str">
        <f>IFERROR(IF(VLOOKUP(C53,'VN-PAY'!$C$5:$D$67,2,FALSE)=0,"",VLOOKUP(C53,'VN-PAY'!$C$5:$D$67,2,FALSE)),"")</f>
        <v/>
      </c>
      <c r="EF53" s="154" t="str">
        <f t="shared" si="63"/>
        <v/>
      </c>
      <c r="EG53" s="4"/>
      <c r="EH53" s="4"/>
      <c r="EI53" s="4"/>
      <c r="EJ53" s="4"/>
      <c r="EK53" s="4"/>
      <c r="EL53" s="4"/>
      <c r="EM53" s="4"/>
      <c r="EN53" s="3"/>
      <c r="EO53" s="3"/>
      <c r="EP53" t="str">
        <f>IF(EE53&lt;&gt;"", IFERROR(IF(VLOOKUP(C53,MACUAHANG!$A$5:$B$67,2,FALSE)=0,"",VLOOKUP(C53,MACUAHANG!$A$5:$B$67,2,FALSE)), ""), "")</f>
        <v/>
      </c>
      <c r="EQ53" s="4"/>
      <c r="ER53" s="4" t="str">
        <f t="shared" si="35"/>
        <v/>
      </c>
      <c r="ES53" s="4"/>
      <c r="ET53" s="4"/>
      <c r="EU53" s="4"/>
      <c r="EV53" s="4"/>
      <c r="EW53" s="4"/>
      <c r="EX53" s="4"/>
      <c r="EY53" s="4"/>
      <c r="EZ53" s="4"/>
      <c r="FA53" s="158" t="str">
        <f t="shared" si="36"/>
        <v/>
      </c>
      <c r="FB53" s="17"/>
      <c r="FC53" s="22" t="str">
        <f t="shared" si="37"/>
        <v/>
      </c>
      <c r="FD53" s="158" t="str">
        <f t="shared" si="38"/>
        <v/>
      </c>
      <c r="FE53" s="17"/>
      <c r="FF53" s="17"/>
      <c r="FG53" s="17" t="str">
        <f t="shared" si="39"/>
        <v/>
      </c>
      <c r="FH53" s="14" t="str">
        <f t="shared" si="40"/>
        <v/>
      </c>
      <c r="FI53" s="17"/>
      <c r="FJ53" s="200" t="str">
        <f>IFERROR(IF(VLOOKUP(C53,VILL!$A$5:$E$68,4,FALSE)=0,"",VLOOKUP(C53,VILL!$A$5:$E$68,4,FALSE)),"")</f>
        <v/>
      </c>
      <c r="FK53" s="154" t="str">
        <f t="shared" si="64"/>
        <v/>
      </c>
      <c r="FL53" s="4"/>
      <c r="FM53" s="4"/>
      <c r="FN53" s="4"/>
      <c r="FO53" s="4"/>
      <c r="FP53" s="4"/>
      <c r="FQ53" s="4"/>
      <c r="FR53" s="4"/>
      <c r="FS53" s="3"/>
      <c r="FT53" s="3"/>
      <c r="FU53" t="str">
        <f>IF(FJ53&lt;&gt;"", IFERROR(IF(VLOOKUP(C53,MACUAHANG!$A$5:$B$67,2,FALSE)=0,"",VLOOKUP(C53,MACUAHANG!$A$5:$B$67,2,FALSE)), ""), "")</f>
        <v/>
      </c>
      <c r="FV53" s="4"/>
      <c r="FW53" s="4" t="str">
        <f t="shared" si="41"/>
        <v/>
      </c>
      <c r="FX53" s="4"/>
      <c r="FY53" s="4"/>
      <c r="FZ53" s="4"/>
      <c r="GA53" s="4"/>
      <c r="GB53" s="4"/>
      <c r="GC53" s="4"/>
      <c r="GD53" s="4"/>
      <c r="GE53" s="4"/>
      <c r="GF53" s="158" t="str">
        <f t="shared" si="42"/>
        <v/>
      </c>
      <c r="GG53" s="17"/>
      <c r="GH53" s="14"/>
      <c r="GI53" s="18" t="str">
        <f t="shared" si="43"/>
        <v/>
      </c>
      <c r="GJ53" s="17"/>
      <c r="GK53" s="17"/>
      <c r="GL53" s="17" t="str">
        <f t="shared" si="44"/>
        <v/>
      </c>
      <c r="GM53" s="14" t="str">
        <f t="shared" si="45"/>
        <v/>
      </c>
      <c r="GN53" s="17"/>
      <c r="GO53" s="17" t="str">
        <f>IFERROR(IF(VLOOKUP(C53,RYO!$A$5:$E$68,4,FALSE)=0,"",VLOOKUP(C53,RYO!$A$5:$E$68,4,FALSE)),"")</f>
        <v/>
      </c>
      <c r="GP53" s="154" t="str">
        <f t="shared" si="65"/>
        <v/>
      </c>
      <c r="GQ53" s="4"/>
      <c r="GR53" s="4"/>
      <c r="GS53" s="4"/>
      <c r="GT53" s="4"/>
      <c r="GU53" s="4"/>
      <c r="GV53" s="4"/>
      <c r="GW53" s="4"/>
      <c r="GX53" s="3"/>
      <c r="GY53" s="3"/>
      <c r="GZ53" t="str">
        <f>IF(GO53&lt;&gt;"", IFERROR(IF(VLOOKUP(C53,MACUAHANG!$A$5:$B$67,2,FALSE)=0,"",VLOOKUP(C53,MACUAHANG!$A$5:$B$67,2,FALSE)), ""), "")</f>
        <v/>
      </c>
      <c r="HA53" s="4"/>
      <c r="HB53" s="4" t="str">
        <f t="shared" si="46"/>
        <v/>
      </c>
      <c r="HC53" s="4"/>
      <c r="HD53" s="4"/>
      <c r="HE53" s="4"/>
      <c r="HF53" s="4"/>
      <c r="HG53" s="4"/>
      <c r="HH53" s="4"/>
      <c r="HI53" s="4"/>
      <c r="HJ53" s="4"/>
      <c r="HK53" s="18" t="str">
        <f t="shared" si="47"/>
        <v/>
      </c>
      <c r="HL53" s="17"/>
      <c r="HM53" s="14"/>
      <c r="HN53" s="158" t="str">
        <f t="shared" si="48"/>
        <v/>
      </c>
      <c r="HO53" s="17"/>
      <c r="HP53" s="17"/>
      <c r="HQ53" s="17" t="str">
        <f t="shared" si="49"/>
        <v/>
      </c>
      <c r="HR53" s="14" t="str">
        <f t="shared" si="50"/>
        <v/>
      </c>
      <c r="HS53" s="17"/>
      <c r="HT53" s="163" t="str">
        <f>IFERROR(IF(VLOOKUP(C53,'MOMO '!C:E,3,FALSE)=0,"",VLOOKUP(C53,'MOMO '!C:E,3,FALSE)),"")</f>
        <v/>
      </c>
      <c r="HU53" s="154" t="str">
        <f t="shared" si="66"/>
        <v/>
      </c>
      <c r="HV53" s="4"/>
      <c r="HW53" s="4"/>
      <c r="HX53" s="4"/>
      <c r="HY53" s="4"/>
      <c r="HZ53" s="4"/>
      <c r="IA53" s="4"/>
      <c r="IB53" s="4"/>
      <c r="IC53" s="3"/>
      <c r="ID53" s="3"/>
      <c r="IE53" t="str">
        <f>IF(HT53&lt;&gt;"", IFERROR(IF(VLOOKUP(C53,MACUAHANG!$A$5:$B$67,2,FALSE)=0,"",VLOOKUP(C53,MACUAHANG!$A$5:$B$67,2,FALSE)), ""), "")</f>
        <v/>
      </c>
      <c r="IF53" s="4"/>
      <c r="IG53" s="4" t="str">
        <f t="shared" si="51"/>
        <v/>
      </c>
      <c r="IH53" s="4"/>
      <c r="II53" s="4"/>
      <c r="IJ53" s="4"/>
      <c r="IK53" s="4"/>
      <c r="IL53" s="4"/>
      <c r="IM53" s="4"/>
      <c r="IN53" s="4"/>
      <c r="IO53" s="4"/>
      <c r="IP53" s="18" t="str">
        <f t="shared" si="52"/>
        <v/>
      </c>
      <c r="IQ53" s="17"/>
      <c r="IR53" s="22" t="str">
        <f t="shared" si="53"/>
        <v/>
      </c>
      <c r="IS53" s="18" t="str">
        <f t="shared" si="54"/>
        <v/>
      </c>
      <c r="IT53" s="17"/>
      <c r="IU53" s="17"/>
      <c r="IV53" s="17" t="str">
        <f t="shared" si="55"/>
        <v/>
      </c>
      <c r="IW53" s="14" t="str">
        <f t="shared" si="56"/>
        <v/>
      </c>
      <c r="IX53" s="17"/>
      <c r="IY53" s="17" t="str">
        <f>IFERROR(IF(VLOOKUP(C53,XANH_PIVOT!$C$5:$D$67,2,FALSE)=0,"",VLOOKUP(C53,XANH_PIVOT!$C$5:$D$67,2,FALSE)),"")</f>
        <v/>
      </c>
      <c r="IZ53" s="154" t="str">
        <f t="shared" si="67"/>
        <v/>
      </c>
      <c r="JA53" s="4"/>
      <c r="JB53" s="4"/>
      <c r="JC53" s="4"/>
      <c r="JD53" s="4"/>
      <c r="JE53" s="4"/>
      <c r="JF53" s="4"/>
      <c r="JG53" s="4"/>
      <c r="JH53" s="3"/>
      <c r="JI53" s="3"/>
      <c r="JJ53" t="str">
        <f>IF(IY53&lt;&gt;"", IFERROR(IF(VLOOKUP(C53,MACUAHANG!$A$5:$B$67,2,FALSE)=0,"",VLOOKUP(C53,MACUAHANG!$A$5:$B$67,2,FALSE)), ""), "")</f>
        <v/>
      </c>
      <c r="JK53" s="4"/>
      <c r="JL53" s="4" t="str">
        <f t="shared" si="57"/>
        <v/>
      </c>
      <c r="JM53" s="4"/>
      <c r="JN53" s="4"/>
      <c r="JO53" s="4"/>
      <c r="JP53" s="4"/>
      <c r="JQ53" s="4"/>
      <c r="JR53" s="4"/>
      <c r="JS53" s="4"/>
      <c r="JT53" s="4"/>
      <c r="JU53" s="18" t="str">
        <f t="shared" si="58"/>
        <v/>
      </c>
      <c r="JV53" s="17"/>
    </row>
    <row r="54" spans="1:282" ht="22.5" customHeight="1">
      <c r="A54" s="5">
        <f t="shared" si="9"/>
        <v>26</v>
      </c>
      <c r="B54" s="264" t="s">
        <v>458</v>
      </c>
      <c r="C54" s="7" t="s">
        <v>106</v>
      </c>
      <c r="D54" s="25">
        <v>0</v>
      </c>
      <c r="E54" s="16" t="str">
        <f t="shared" si="10"/>
        <v/>
      </c>
      <c r="H54" s="28" t="str">
        <f t="shared" si="11"/>
        <v/>
      </c>
      <c r="I54" s="222" t="str">
        <f t="shared" si="12"/>
        <v/>
      </c>
      <c r="K54" t="str">
        <f>IFERROR(IF(VLOOKUP(C54,'PHÍ RÚT TIỀN'!$C$5:$F$67,4,FALSE)=0,"",VLOOKUP(C54,'PHÍ RÚT TIỀN'!$C$5:$F$67,4,FALSE)),"")</f>
        <v/>
      </c>
      <c r="L54" s="23" t="str">
        <f t="shared" si="59"/>
        <v/>
      </c>
      <c r="V54" t="str">
        <f>IF(K54&lt;&gt;"", IFERROR(IF(VLOOKUP(C54,MACUAHANG!$A$5:$B$67,2,FALSE)=0,"",VLOOKUP(C54,MACUAHANG!$A$5:$B$67,2,FALSE)), ""), "")</f>
        <v/>
      </c>
      <c r="X54" t="str">
        <f t="shared" si="13"/>
        <v/>
      </c>
      <c r="AG54" s="16" t="str">
        <f t="shared" si="14"/>
        <v/>
      </c>
      <c r="AH54" s="14"/>
      <c r="AI54" s="14"/>
      <c r="AJ54" s="16" t="str">
        <f t="shared" si="15"/>
        <v/>
      </c>
      <c r="AM54" s="28" t="str">
        <f t="shared" si="16"/>
        <v/>
      </c>
      <c r="AN54" t="str">
        <f t="shared" si="17"/>
        <v/>
      </c>
      <c r="AP54" t="str">
        <f>IFERROR(IF(VLOOKUP(C54,GRAB!$C54:$D116,2,FALSE)=0,"",VLOOKUP(C54,GRAB!C:D,2,FALSE)),"")</f>
        <v/>
      </c>
      <c r="AQ54" s="74" t="str">
        <f t="shared" si="60"/>
        <v/>
      </c>
      <c r="BA54" t="str">
        <f>IF(AP54&lt;&gt;"", IFERROR(IF(VLOOKUP(C54,MACUAHANG!$A$5:$B$67,2,FALSE)=0,"",VLOOKUP(C54,MACUAHANG!$A$5:$B$67,2,FALSE)), ""), "")</f>
        <v/>
      </c>
      <c r="BC54" t="str">
        <f t="shared" si="18"/>
        <v/>
      </c>
      <c r="BL54" s="72" t="str">
        <f t="shared" si="19"/>
        <v/>
      </c>
      <c r="BM54" s="14"/>
      <c r="BN54" s="14"/>
      <c r="BO54" s="158" t="str">
        <f t="shared" si="20"/>
        <v/>
      </c>
      <c r="BP54" s="17"/>
      <c r="BQ54" s="17"/>
      <c r="BR54" s="164" t="str">
        <f t="shared" si="21"/>
        <v/>
      </c>
      <c r="BS54" s="14" t="str">
        <f t="shared" si="22"/>
        <v/>
      </c>
      <c r="BT54" s="17"/>
      <c r="BU54" s="17" t="str">
        <f>IFERROR(IF(VLOOKUP(C54,BE!C54:D116,2,FALSE)=0,"",VLOOKUP(C54,BE!C:D,2,FALSE)),"")</f>
        <v/>
      </c>
      <c r="BV54" s="154" t="str">
        <f t="shared" si="61"/>
        <v/>
      </c>
      <c r="BW54" s="4"/>
      <c r="BX54" s="4"/>
      <c r="BY54" s="4"/>
      <c r="BZ54" s="4"/>
      <c r="CA54" s="4"/>
      <c r="CB54" s="4"/>
      <c r="CC54" s="4"/>
      <c r="CD54" s="3"/>
      <c r="CE54" s="3"/>
      <c r="CF54" t="str">
        <f>IF(BU54&lt;&gt;"", IFERROR(IF(VLOOKUP(C54,MACUAHANG!$A$5:$B$67,2,FALSE)=0,"",VLOOKUP(C54,MACUAHANG!$A$5:$B$67,2,FALSE)), ""), "")</f>
        <v/>
      </c>
      <c r="CG54" s="4"/>
      <c r="CH54" t="str">
        <f t="shared" si="23"/>
        <v/>
      </c>
      <c r="CI54" s="4"/>
      <c r="CJ54" s="4"/>
      <c r="CK54" s="4"/>
      <c r="CL54" s="4"/>
      <c r="CM54" s="4"/>
      <c r="CN54" s="4"/>
      <c r="CO54" s="4"/>
      <c r="CP54" s="4"/>
      <c r="CQ54" s="158" t="str">
        <f t="shared" si="24"/>
        <v/>
      </c>
      <c r="CR54" s="17"/>
      <c r="CS54" s="22" t="str">
        <f t="shared" si="25"/>
        <v/>
      </c>
      <c r="CT54" s="158">
        <f t="shared" si="26"/>
        <v>45909</v>
      </c>
      <c r="CU54" s="17"/>
      <c r="CV54" s="17"/>
      <c r="CW54" s="164">
        <f t="shared" si="27"/>
        <v>1121</v>
      </c>
      <c r="CX54" s="165" t="str">
        <f t="shared" si="28"/>
        <v>113106</v>
      </c>
      <c r="CY54" s="17"/>
      <c r="CZ54" s="163">
        <f>IFERROR(IF(VLOOKUP(C54,'ZALO-PAY'!$C$5:$F$67,2,FALSE)=0,"",VLOOKUP(C54,'ZALO-PAY'!$C$5:$F$67,2,FALSE)),"")</f>
        <v>1967</v>
      </c>
      <c r="DA54" s="154" t="str">
        <f t="shared" si="62"/>
        <v>Chi phí chiết khấu trả cho kênh đối tác ZaloPay 09/09/2025 chi nhánh Cà Phê Muối Chú Long - Hùng Vương - Huế</v>
      </c>
      <c r="DB54" s="4"/>
      <c r="DC54" s="4"/>
      <c r="DD54" s="4"/>
      <c r="DE54" s="4"/>
      <c r="DF54" s="4"/>
      <c r="DG54" s="4"/>
      <c r="DH54" s="4"/>
      <c r="DI54" s="3"/>
      <c r="DJ54" s="3"/>
      <c r="DK54" t="str">
        <f>IF(CZ54&lt;&gt;"", IFERROR(IF(VLOOKUP(C54,MACUAHANG!$A$5:$B$67,2,FALSE)=0,"",VLOOKUP(C54,MACUAHANG!$A$5:$B$67,2,FALSE)), ""), "")</f>
        <v>CH.94HV</v>
      </c>
      <c r="DL54" s="4"/>
      <c r="DM54" s="4" t="str">
        <f t="shared" si="29"/>
        <v>VH.PHH</v>
      </c>
      <c r="DN54" s="4"/>
      <c r="DO54" s="4"/>
      <c r="DP54" s="4"/>
      <c r="DQ54" s="4"/>
      <c r="DR54" s="4"/>
      <c r="DS54" s="4"/>
      <c r="DT54" s="4"/>
      <c r="DU54" s="4"/>
      <c r="DV54" s="158">
        <f t="shared" si="30"/>
        <v>45909</v>
      </c>
      <c r="DW54" s="17"/>
      <c r="DX54" s="22" t="str">
        <f t="shared" si="31"/>
        <v>ZaloPay</v>
      </c>
      <c r="DY54" s="158">
        <f t="shared" si="32"/>
        <v>45909</v>
      </c>
      <c r="DZ54" s="17"/>
      <c r="EA54" s="17"/>
      <c r="EB54" s="164">
        <f t="shared" si="33"/>
        <v>1121</v>
      </c>
      <c r="EC54" s="14" t="str">
        <f t="shared" si="34"/>
        <v>113111</v>
      </c>
      <c r="ED54" s="17"/>
      <c r="EE54" s="163">
        <f>IFERROR(IF(VLOOKUP(C54,'VN-PAY'!$C$5:$D$67,2,FALSE)=0,"",VLOOKUP(C54,'VN-PAY'!$C$5:$D$67,2,FALSE)),"")</f>
        <v>220</v>
      </c>
      <c r="EF54" s="154" t="str">
        <f t="shared" si="63"/>
        <v>Chi phí chiết khấu trả cho kênh đối tác VnPay 09/09/2025 chi nhánh Cà Phê Muối Chú Long - Hùng Vương - Huế</v>
      </c>
      <c r="EG54" s="4"/>
      <c r="EH54" s="4"/>
      <c r="EI54" s="4"/>
      <c r="EJ54" s="4"/>
      <c r="EK54" s="4"/>
      <c r="EL54" s="4"/>
      <c r="EM54" s="4"/>
      <c r="EN54" s="3"/>
      <c r="EO54" s="3"/>
      <c r="EP54" t="str">
        <f>IF(EE54&lt;&gt;"", IFERROR(IF(VLOOKUP(C54,MACUAHANG!$A$5:$B$67,2,FALSE)=0,"",VLOOKUP(C54,MACUAHANG!$A$5:$B$67,2,FALSE)), ""), "")</f>
        <v>CH.94HV</v>
      </c>
      <c r="EQ54" s="4"/>
      <c r="ER54" s="4" t="str">
        <f t="shared" si="35"/>
        <v>VH.PHH</v>
      </c>
      <c r="ES54" s="4"/>
      <c r="ET54" s="4"/>
      <c r="EU54" s="4"/>
      <c r="EV54" s="4"/>
      <c r="EW54" s="4"/>
      <c r="EX54" s="4"/>
      <c r="EY54" s="4"/>
      <c r="EZ54" s="4"/>
      <c r="FA54" s="158">
        <f t="shared" si="36"/>
        <v>45909</v>
      </c>
      <c r="FB54" s="17"/>
      <c r="FC54" s="22" t="str">
        <f t="shared" si="37"/>
        <v>VNPay</v>
      </c>
      <c r="FD54" s="158" t="str">
        <f t="shared" si="38"/>
        <v/>
      </c>
      <c r="FE54" s="17"/>
      <c r="FF54" s="17"/>
      <c r="FG54" s="17" t="str">
        <f t="shared" si="39"/>
        <v/>
      </c>
      <c r="FH54" s="14" t="str">
        <f t="shared" si="40"/>
        <v/>
      </c>
      <c r="FI54" s="17"/>
      <c r="FJ54" s="200" t="str">
        <f>IFERROR(IF(VLOOKUP(C54,VILL!$A$5:$E$68,4,FALSE)=0,"",VLOOKUP(C54,VILL!$A$5:$E$68,4,FALSE)),"")</f>
        <v/>
      </c>
      <c r="FK54" s="154" t="str">
        <f t="shared" si="64"/>
        <v/>
      </c>
      <c r="FL54" s="4"/>
      <c r="FM54" s="4"/>
      <c r="FN54" s="4"/>
      <c r="FO54" s="4"/>
      <c r="FP54" s="4"/>
      <c r="FQ54" s="4"/>
      <c r="FR54" s="4"/>
      <c r="FS54" s="3"/>
      <c r="FT54" s="3"/>
      <c r="FU54" t="str">
        <f>IF(FJ54&lt;&gt;"", IFERROR(IF(VLOOKUP(C54,MACUAHANG!$A$5:$B$67,2,FALSE)=0,"",VLOOKUP(C54,MACUAHANG!$A$5:$B$67,2,FALSE)), ""), "")</f>
        <v/>
      </c>
      <c r="FV54" s="4"/>
      <c r="FW54" s="4" t="str">
        <f t="shared" si="41"/>
        <v/>
      </c>
      <c r="FX54" s="4"/>
      <c r="FY54" s="4"/>
      <c r="FZ54" s="4"/>
      <c r="GA54" s="4"/>
      <c r="GB54" s="4"/>
      <c r="GC54" s="4"/>
      <c r="GD54" s="4"/>
      <c r="GE54" s="4"/>
      <c r="GF54" s="158" t="str">
        <f t="shared" si="42"/>
        <v/>
      </c>
      <c r="GG54" s="17"/>
      <c r="GH54" s="14"/>
      <c r="GI54" s="18" t="str">
        <f t="shared" si="43"/>
        <v/>
      </c>
      <c r="GJ54" s="17"/>
      <c r="GK54" s="17"/>
      <c r="GL54" s="17" t="str">
        <f t="shared" si="44"/>
        <v/>
      </c>
      <c r="GM54" s="14" t="str">
        <f t="shared" si="45"/>
        <v/>
      </c>
      <c r="GN54" s="17"/>
      <c r="GO54" s="17" t="str">
        <f>IFERROR(IF(VLOOKUP(C54,RYO!$A$5:$E$68,4,FALSE)=0,"",VLOOKUP(C54,RYO!$A$5:$E$68,4,FALSE)),"")</f>
        <v/>
      </c>
      <c r="GP54" s="154" t="str">
        <f t="shared" si="65"/>
        <v/>
      </c>
      <c r="GQ54" s="4"/>
      <c r="GR54" s="4"/>
      <c r="GS54" s="4"/>
      <c r="GT54" s="4"/>
      <c r="GU54" s="4"/>
      <c r="GV54" s="4"/>
      <c r="GW54" s="4"/>
      <c r="GX54" s="3"/>
      <c r="GY54" s="3"/>
      <c r="GZ54" t="str">
        <f>IF(GO54&lt;&gt;"", IFERROR(IF(VLOOKUP(C54,MACUAHANG!$A$5:$B$67,2,FALSE)=0,"",VLOOKUP(C54,MACUAHANG!$A$5:$B$67,2,FALSE)), ""), "")</f>
        <v/>
      </c>
      <c r="HA54" s="4"/>
      <c r="HB54" s="4" t="str">
        <f t="shared" si="46"/>
        <v/>
      </c>
      <c r="HC54" s="4"/>
      <c r="HD54" s="4"/>
      <c r="HE54" s="4"/>
      <c r="HF54" s="4"/>
      <c r="HG54" s="4"/>
      <c r="HH54" s="4"/>
      <c r="HI54" s="4"/>
      <c r="HJ54" s="4"/>
      <c r="HK54" s="18" t="str">
        <f t="shared" si="47"/>
        <v/>
      </c>
      <c r="HL54" s="17"/>
      <c r="HM54" s="14"/>
      <c r="HN54" s="158" t="str">
        <f t="shared" si="48"/>
        <v/>
      </c>
      <c r="HO54" s="17"/>
      <c r="HP54" s="17"/>
      <c r="HQ54" s="17" t="str">
        <f t="shared" si="49"/>
        <v/>
      </c>
      <c r="HR54" s="14" t="str">
        <f t="shared" si="50"/>
        <v/>
      </c>
      <c r="HS54" s="17"/>
      <c r="HT54" s="163" t="str">
        <f>IFERROR(IF(VLOOKUP(C54,'MOMO '!C:E,3,FALSE)=0,"",VLOOKUP(C54,'MOMO '!C:E,3,FALSE)),"")</f>
        <v/>
      </c>
      <c r="HU54" s="154" t="str">
        <f t="shared" si="66"/>
        <v/>
      </c>
      <c r="HV54" s="4"/>
      <c r="HW54" s="4"/>
      <c r="HX54" s="4"/>
      <c r="HY54" s="4"/>
      <c r="HZ54" s="4"/>
      <c r="IA54" s="4"/>
      <c r="IB54" s="4"/>
      <c r="IC54" s="3"/>
      <c r="ID54" s="3"/>
      <c r="IE54" t="str">
        <f>IF(HT54&lt;&gt;"", IFERROR(IF(VLOOKUP(C54,MACUAHANG!$A$5:$B$67,2,FALSE)=0,"",VLOOKUP(C54,MACUAHANG!$A$5:$B$67,2,FALSE)), ""), "")</f>
        <v/>
      </c>
      <c r="IF54" s="4"/>
      <c r="IG54" s="4" t="str">
        <f t="shared" si="51"/>
        <v/>
      </c>
      <c r="IH54" s="4"/>
      <c r="II54" s="4"/>
      <c r="IJ54" s="4"/>
      <c r="IK54" s="4"/>
      <c r="IL54" s="4"/>
      <c r="IM54" s="4"/>
      <c r="IN54" s="4"/>
      <c r="IO54" s="4"/>
      <c r="IP54" s="18" t="str">
        <f t="shared" si="52"/>
        <v/>
      </c>
      <c r="IQ54" s="17"/>
      <c r="IR54" s="22" t="str">
        <f t="shared" si="53"/>
        <v/>
      </c>
      <c r="IS54" s="18" t="str">
        <f t="shared" si="54"/>
        <v/>
      </c>
      <c r="IT54" s="17"/>
      <c r="IU54" s="17"/>
      <c r="IV54" s="17" t="str">
        <f t="shared" si="55"/>
        <v/>
      </c>
      <c r="IW54" s="14" t="str">
        <f t="shared" si="56"/>
        <v/>
      </c>
      <c r="IX54" s="17"/>
      <c r="IY54" s="17" t="str">
        <f>IFERROR(IF(VLOOKUP(C54,XANH_PIVOT!$C$5:$D$67,2,FALSE)=0,"",VLOOKUP(C54,XANH_PIVOT!$C$5:$D$67,2,FALSE)),"")</f>
        <v/>
      </c>
      <c r="IZ54" s="154" t="str">
        <f t="shared" si="67"/>
        <v/>
      </c>
      <c r="JA54" s="4"/>
      <c r="JB54" s="4"/>
      <c r="JC54" s="4"/>
      <c r="JD54" s="4"/>
      <c r="JE54" s="4"/>
      <c r="JF54" s="4"/>
      <c r="JG54" s="4"/>
      <c r="JH54" s="3"/>
      <c r="JI54" s="3"/>
      <c r="JJ54" t="str">
        <f>IF(IY54&lt;&gt;"", IFERROR(IF(VLOOKUP(C54,MACUAHANG!$A$5:$B$67,2,FALSE)=0,"",VLOOKUP(C54,MACUAHANG!$A$5:$B$67,2,FALSE)), ""), "")</f>
        <v/>
      </c>
      <c r="JK54" s="4"/>
      <c r="JL54" s="4" t="str">
        <f t="shared" si="57"/>
        <v/>
      </c>
      <c r="JM54" s="4"/>
      <c r="JN54" s="4"/>
      <c r="JO54" s="4"/>
      <c r="JP54" s="4"/>
      <c r="JQ54" s="4"/>
      <c r="JR54" s="4"/>
      <c r="JS54" s="4"/>
      <c r="JT54" s="4"/>
      <c r="JU54" s="18" t="str">
        <f t="shared" si="58"/>
        <v/>
      </c>
      <c r="JV54" s="17"/>
    </row>
    <row r="55" spans="1:282" ht="22.5" customHeight="1">
      <c r="A55" s="5">
        <v>26</v>
      </c>
      <c r="B55" s="264" t="s">
        <v>459</v>
      </c>
      <c r="C55" s="7" t="s">
        <v>107</v>
      </c>
      <c r="D55" s="24">
        <v>0</v>
      </c>
      <c r="E55" s="16" t="str">
        <f t="shared" si="10"/>
        <v/>
      </c>
      <c r="H55" s="28" t="str">
        <f t="shared" si="11"/>
        <v/>
      </c>
      <c r="I55" s="222" t="str">
        <f t="shared" si="12"/>
        <v/>
      </c>
      <c r="K55" t="str">
        <f>IFERROR(IF(VLOOKUP(C55,'PHÍ RÚT TIỀN'!$C$5:$F$67,4,FALSE)=0,"",VLOOKUP(C55,'PHÍ RÚT TIỀN'!$C$5:$F$67,4,FALSE)),"")</f>
        <v/>
      </c>
      <c r="L55" s="23" t="str">
        <f t="shared" si="59"/>
        <v/>
      </c>
      <c r="V55" t="str">
        <f>IF(K55&lt;&gt;"", IFERROR(IF(VLOOKUP(C55,MACUAHANG!$A$5:$B$67,2,FALSE)=0,"",VLOOKUP(C55,MACUAHANG!$A$5:$B$67,2,FALSE)), ""), "")</f>
        <v/>
      </c>
      <c r="X55" t="str">
        <f t="shared" si="13"/>
        <v/>
      </c>
      <c r="AG55" s="16" t="str">
        <f t="shared" si="14"/>
        <v/>
      </c>
      <c r="AH55" s="14"/>
      <c r="AI55" s="14"/>
      <c r="AJ55" s="16" t="str">
        <f t="shared" si="15"/>
        <v/>
      </c>
      <c r="AM55" s="28" t="str">
        <f t="shared" si="16"/>
        <v/>
      </c>
      <c r="AN55" t="str">
        <f t="shared" si="17"/>
        <v/>
      </c>
      <c r="AP55" t="str">
        <f>IFERROR(IF(VLOOKUP(C55,GRAB!$C55:$D117,2,FALSE)=0,"",VLOOKUP(C55,GRAB!C:D,2,FALSE)),"")</f>
        <v/>
      </c>
      <c r="AQ55" s="74" t="str">
        <f t="shared" si="60"/>
        <v/>
      </c>
      <c r="BA55" t="str">
        <f>IF(AP55&lt;&gt;"", IFERROR(IF(VLOOKUP(C55,MACUAHANG!$A$5:$B$67,2,FALSE)=0,"",VLOOKUP(C55,MACUAHANG!$A$5:$B$67,2,FALSE)), ""), "")</f>
        <v/>
      </c>
      <c r="BC55" t="str">
        <f t="shared" si="18"/>
        <v/>
      </c>
      <c r="BL55" s="72" t="str">
        <f t="shared" si="19"/>
        <v/>
      </c>
      <c r="BM55" s="14"/>
      <c r="BN55" s="14"/>
      <c r="BO55" s="158" t="str">
        <f t="shared" si="20"/>
        <v/>
      </c>
      <c r="BP55" s="17"/>
      <c r="BQ55" s="17"/>
      <c r="BR55" s="164" t="str">
        <f t="shared" si="21"/>
        <v/>
      </c>
      <c r="BS55" s="14" t="str">
        <f t="shared" si="22"/>
        <v/>
      </c>
      <c r="BT55" s="17"/>
      <c r="BU55" s="17" t="str">
        <f>IFERROR(IF(VLOOKUP(C55,BE!C55:D117,2,FALSE)=0,"",VLOOKUP(C55,BE!C:D,2,FALSE)),"")</f>
        <v/>
      </c>
      <c r="BV55" s="154" t="str">
        <f t="shared" si="61"/>
        <v/>
      </c>
      <c r="BW55" s="4"/>
      <c r="BX55" s="4"/>
      <c r="BY55" s="4"/>
      <c r="BZ55" s="4"/>
      <c r="CA55" s="4"/>
      <c r="CB55" s="4"/>
      <c r="CC55" s="4"/>
      <c r="CD55" s="3"/>
      <c r="CE55" s="3"/>
      <c r="CF55" t="str">
        <f>IF(BU55&lt;&gt;"", IFERROR(IF(VLOOKUP(C55,MACUAHANG!$A$5:$B$67,2,FALSE)=0,"",VLOOKUP(C55,MACUAHANG!$A$5:$B$67,2,FALSE)), ""), "")</f>
        <v/>
      </c>
      <c r="CG55" s="4"/>
      <c r="CH55" t="str">
        <f t="shared" si="23"/>
        <v/>
      </c>
      <c r="CI55" s="4"/>
      <c r="CJ55" s="4"/>
      <c r="CK55" s="4"/>
      <c r="CL55" s="4"/>
      <c r="CM55" s="4"/>
      <c r="CN55" s="4"/>
      <c r="CO55" s="4"/>
      <c r="CP55" s="4"/>
      <c r="CQ55" s="158" t="str">
        <f t="shared" si="24"/>
        <v/>
      </c>
      <c r="CR55" s="17"/>
      <c r="CS55" s="22" t="str">
        <f t="shared" si="25"/>
        <v/>
      </c>
      <c r="CT55" s="158" t="str">
        <f t="shared" si="26"/>
        <v/>
      </c>
      <c r="CU55" s="17"/>
      <c r="CV55" s="17"/>
      <c r="CW55" s="164" t="str">
        <f t="shared" si="27"/>
        <v/>
      </c>
      <c r="CX55" s="165" t="str">
        <f t="shared" si="28"/>
        <v/>
      </c>
      <c r="CY55" s="17"/>
      <c r="CZ55" s="163" t="str">
        <f>IFERROR(IF(VLOOKUP(C55,'ZALO-PAY'!$C$5:$F$67,2,FALSE)=0,"",VLOOKUP(C55,'ZALO-PAY'!$C$5:$F$67,2,FALSE)),"")</f>
        <v/>
      </c>
      <c r="DA55" s="154" t="str">
        <f t="shared" si="62"/>
        <v/>
      </c>
      <c r="DB55" s="4"/>
      <c r="DC55" s="4"/>
      <c r="DD55" s="4"/>
      <c r="DE55" s="4"/>
      <c r="DF55" s="4"/>
      <c r="DG55" s="4"/>
      <c r="DH55" s="4"/>
      <c r="DI55" s="3"/>
      <c r="DJ55" s="3"/>
      <c r="DK55" t="str">
        <f>IF(CZ55&lt;&gt;"", IFERROR(IF(VLOOKUP(C55,MACUAHANG!$A$5:$B$67,2,FALSE)=0,"",VLOOKUP(C55,MACUAHANG!$A$5:$B$67,2,FALSE)), ""), "")</f>
        <v/>
      </c>
      <c r="DL55" s="4"/>
      <c r="DM55" s="4" t="str">
        <f t="shared" si="29"/>
        <v/>
      </c>
      <c r="DN55" s="4"/>
      <c r="DO55" s="4"/>
      <c r="DP55" s="4"/>
      <c r="DQ55" s="4"/>
      <c r="DR55" s="4"/>
      <c r="DS55" s="4"/>
      <c r="DT55" s="4"/>
      <c r="DU55" s="4"/>
      <c r="DV55" s="158" t="str">
        <f t="shared" si="30"/>
        <v/>
      </c>
      <c r="DW55" s="17"/>
      <c r="DX55" s="22" t="str">
        <f t="shared" si="31"/>
        <v/>
      </c>
      <c r="DY55" s="158" t="str">
        <f t="shared" si="32"/>
        <v/>
      </c>
      <c r="DZ55" s="17"/>
      <c r="EA55" s="17"/>
      <c r="EB55" s="164" t="str">
        <f t="shared" si="33"/>
        <v/>
      </c>
      <c r="EC55" s="14" t="str">
        <f t="shared" si="34"/>
        <v/>
      </c>
      <c r="ED55" s="17"/>
      <c r="EE55" s="163" t="str">
        <f>IFERROR(IF(VLOOKUP(C55,'VN-PAY'!$C$5:$D$67,2,FALSE)=0,"",VLOOKUP(C55,'VN-PAY'!$C$5:$D$67,2,FALSE)),"")</f>
        <v/>
      </c>
      <c r="EF55" s="154" t="str">
        <f t="shared" si="63"/>
        <v/>
      </c>
      <c r="EG55" s="4"/>
      <c r="EH55" s="4"/>
      <c r="EI55" s="4"/>
      <c r="EJ55" s="4"/>
      <c r="EK55" s="4"/>
      <c r="EL55" s="4"/>
      <c r="EM55" s="4"/>
      <c r="EN55" s="3"/>
      <c r="EO55" s="3"/>
      <c r="EP55" t="str">
        <f>IF(EE55&lt;&gt;"", IFERROR(IF(VLOOKUP(C55,MACUAHANG!$A$5:$B$67,2,FALSE)=0,"",VLOOKUP(C55,MACUAHANG!$A$5:$B$67,2,FALSE)), ""), "")</f>
        <v/>
      </c>
      <c r="EQ55" s="4"/>
      <c r="ER55" s="4" t="str">
        <f t="shared" si="35"/>
        <v/>
      </c>
      <c r="ES55" s="4"/>
      <c r="ET55" s="4"/>
      <c r="EU55" s="4"/>
      <c r="EV55" s="4"/>
      <c r="EW55" s="4"/>
      <c r="EX55" s="4"/>
      <c r="EY55" s="4"/>
      <c r="EZ55" s="4"/>
      <c r="FA55" s="158" t="str">
        <f t="shared" si="36"/>
        <v/>
      </c>
      <c r="FB55" s="17"/>
      <c r="FC55" s="22" t="str">
        <f t="shared" si="37"/>
        <v/>
      </c>
      <c r="FD55" s="158" t="str">
        <f t="shared" si="38"/>
        <v/>
      </c>
      <c r="FE55" s="17"/>
      <c r="FF55" s="17"/>
      <c r="FG55" s="17" t="str">
        <f t="shared" si="39"/>
        <v/>
      </c>
      <c r="FH55" s="14" t="str">
        <f t="shared" si="40"/>
        <v/>
      </c>
      <c r="FI55" s="17"/>
      <c r="FJ55" s="200" t="str">
        <f>IFERROR(IF(VLOOKUP(C55,VILL!$A$5:$E$68,4,FALSE)=0,"",VLOOKUP(C55,VILL!$A$5:$E$68,4,FALSE)),"")</f>
        <v/>
      </c>
      <c r="FK55" s="154" t="str">
        <f t="shared" si="64"/>
        <v/>
      </c>
      <c r="FL55" s="4"/>
      <c r="FM55" s="4"/>
      <c r="FN55" s="4"/>
      <c r="FO55" s="4"/>
      <c r="FP55" s="4"/>
      <c r="FQ55" s="4"/>
      <c r="FR55" s="4"/>
      <c r="FS55" s="3"/>
      <c r="FT55" s="3"/>
      <c r="FU55" t="str">
        <f>IF(FJ55&lt;&gt;"", IFERROR(IF(VLOOKUP(C55,MACUAHANG!$A$5:$B$67,2,FALSE)=0,"",VLOOKUP(C55,MACUAHANG!$A$5:$B$67,2,FALSE)), ""), "")</f>
        <v/>
      </c>
      <c r="FV55" s="4"/>
      <c r="FW55" s="4" t="str">
        <f t="shared" si="41"/>
        <v/>
      </c>
      <c r="FX55" s="4"/>
      <c r="FY55" s="4"/>
      <c r="FZ55" s="4"/>
      <c r="GA55" s="4"/>
      <c r="GB55" s="4"/>
      <c r="GC55" s="4"/>
      <c r="GD55" s="4"/>
      <c r="GE55" s="4"/>
      <c r="GF55" s="158" t="str">
        <f t="shared" si="42"/>
        <v/>
      </c>
      <c r="GG55" s="17"/>
      <c r="GH55" s="14"/>
      <c r="GI55" s="18" t="str">
        <f t="shared" si="43"/>
        <v/>
      </c>
      <c r="GJ55" s="17"/>
      <c r="GK55" s="17"/>
      <c r="GL55" s="17" t="str">
        <f t="shared" si="44"/>
        <v/>
      </c>
      <c r="GM55" s="14" t="str">
        <f t="shared" si="45"/>
        <v/>
      </c>
      <c r="GN55" s="17"/>
      <c r="GO55" s="17" t="str">
        <f>IFERROR(IF(VLOOKUP(C55,RYO!$A$5:$E$68,4,FALSE)=0,"",VLOOKUP(C55,RYO!$A$5:$E$68,4,FALSE)),"")</f>
        <v/>
      </c>
      <c r="GP55" s="154" t="str">
        <f t="shared" si="65"/>
        <v/>
      </c>
      <c r="GQ55" s="4"/>
      <c r="GR55" s="4"/>
      <c r="GS55" s="4"/>
      <c r="GT55" s="4"/>
      <c r="GU55" s="4"/>
      <c r="GV55" s="4"/>
      <c r="GW55" s="4"/>
      <c r="GX55" s="3"/>
      <c r="GY55" s="3"/>
      <c r="GZ55" t="str">
        <f>IF(GO55&lt;&gt;"", IFERROR(IF(VLOOKUP(C55,MACUAHANG!$A$5:$B$67,2,FALSE)=0,"",VLOOKUP(C55,MACUAHANG!$A$5:$B$67,2,FALSE)), ""), "")</f>
        <v/>
      </c>
      <c r="HA55" s="4"/>
      <c r="HB55" s="4" t="str">
        <f t="shared" si="46"/>
        <v/>
      </c>
      <c r="HC55" s="4"/>
      <c r="HD55" s="4"/>
      <c r="HE55" s="4"/>
      <c r="HF55" s="4"/>
      <c r="HG55" s="4"/>
      <c r="HH55" s="4"/>
      <c r="HI55" s="4"/>
      <c r="HJ55" s="4"/>
      <c r="HK55" s="18" t="str">
        <f t="shared" si="47"/>
        <v/>
      </c>
      <c r="HL55" s="17"/>
      <c r="HM55" s="14"/>
      <c r="HN55" s="158">
        <f t="shared" si="48"/>
        <v>45909</v>
      </c>
      <c r="HO55" s="17"/>
      <c r="HP55" s="17"/>
      <c r="HQ55" s="17">
        <f t="shared" si="49"/>
        <v>1121</v>
      </c>
      <c r="HR55" s="14" t="str">
        <f t="shared" si="50"/>
        <v>113103</v>
      </c>
      <c r="HS55" s="17"/>
      <c r="HT55" s="163">
        <f>IFERROR(IF(VLOOKUP(C55,'MOMO '!C:E,3,FALSE)=0,"",VLOOKUP(C55,'MOMO '!C:E,3,FALSE)),"")</f>
        <v>4570.5</v>
      </c>
      <c r="HU55" s="154" t="str">
        <f t="shared" si="66"/>
        <v>Chi phí chiết khấu trả cho kênh đối tác MoMo 09/09/2025 chi nhánh Cà Phê Muối Chú Long - Bà Triệu</v>
      </c>
      <c r="HV55" s="4"/>
      <c r="HW55" s="4"/>
      <c r="HX55" s="4"/>
      <c r="HY55" s="4"/>
      <c r="HZ55" s="4"/>
      <c r="IA55" s="4"/>
      <c r="IB55" s="4"/>
      <c r="IC55" s="3"/>
      <c r="ID55" s="3"/>
      <c r="IE55" t="str">
        <f>IF(HT55&lt;&gt;"", IFERROR(IF(VLOOKUP(C55,MACUAHANG!$A$5:$B$67,2,FALSE)=0,"",VLOOKUP(C55,MACUAHANG!$A$5:$B$67,2,FALSE)), ""), "")</f>
        <v>CH.162BT</v>
      </c>
      <c r="IF55" s="4"/>
      <c r="IG55" s="4" t="str">
        <f t="shared" si="51"/>
        <v>VH.PHH</v>
      </c>
      <c r="IH55" s="4"/>
      <c r="II55" s="4"/>
      <c r="IJ55" s="4"/>
      <c r="IK55" s="4"/>
      <c r="IL55" s="4"/>
      <c r="IM55" s="4"/>
      <c r="IN55" s="4"/>
      <c r="IO55" s="4"/>
      <c r="IP55" s="18">
        <f t="shared" si="52"/>
        <v>45909</v>
      </c>
      <c r="IQ55" s="17"/>
      <c r="IR55" s="22" t="str">
        <f t="shared" si="53"/>
        <v>Momo</v>
      </c>
      <c r="IS55" s="18" t="str">
        <f t="shared" si="54"/>
        <v/>
      </c>
      <c r="IT55" s="17"/>
      <c r="IU55" s="17"/>
      <c r="IV55" s="17" t="str">
        <f t="shared" si="55"/>
        <v/>
      </c>
      <c r="IW55" s="14" t="str">
        <f t="shared" si="56"/>
        <v/>
      </c>
      <c r="IX55" s="17"/>
      <c r="IY55" s="17" t="str">
        <f>IFERROR(IF(VLOOKUP(C55,XANH_PIVOT!$C$5:$D$67,2,FALSE)=0,"",VLOOKUP(C55,XANH_PIVOT!$C$5:$D$67,2,FALSE)),"")</f>
        <v/>
      </c>
      <c r="IZ55" s="154" t="str">
        <f t="shared" si="67"/>
        <v/>
      </c>
      <c r="JA55" s="4"/>
      <c r="JB55" s="4"/>
      <c r="JC55" s="4"/>
      <c r="JD55" s="4"/>
      <c r="JE55" s="4"/>
      <c r="JF55" s="4"/>
      <c r="JG55" s="4"/>
      <c r="JH55" s="3"/>
      <c r="JI55" s="3"/>
      <c r="JJ55" t="str">
        <f>IF(IY55&lt;&gt;"", IFERROR(IF(VLOOKUP(C55,MACUAHANG!$A$5:$B$67,2,FALSE)=0,"",VLOOKUP(C55,MACUAHANG!$A$5:$B$67,2,FALSE)), ""), "")</f>
        <v/>
      </c>
      <c r="JK55" s="4"/>
      <c r="JL55" s="4" t="str">
        <f t="shared" si="57"/>
        <v/>
      </c>
      <c r="JM55" s="4"/>
      <c r="JN55" s="4"/>
      <c r="JO55" s="4"/>
      <c r="JP55" s="4"/>
      <c r="JQ55" s="4"/>
      <c r="JR55" s="4"/>
      <c r="JS55" s="4"/>
      <c r="JT55" s="4"/>
      <c r="JU55" s="18" t="str">
        <f t="shared" si="58"/>
        <v/>
      </c>
      <c r="JV55" s="17"/>
    </row>
    <row r="56" spans="1:282" ht="22.5" customHeight="1">
      <c r="A56" s="5">
        <f t="shared" si="9"/>
        <v>27</v>
      </c>
      <c r="B56" s="264" t="s">
        <v>460</v>
      </c>
      <c r="C56" s="7" t="s">
        <v>108</v>
      </c>
      <c r="D56" s="25">
        <v>0</v>
      </c>
      <c r="E56" s="16" t="str">
        <f t="shared" si="10"/>
        <v/>
      </c>
      <c r="H56" s="28" t="str">
        <f t="shared" si="11"/>
        <v/>
      </c>
      <c r="I56" s="222" t="str">
        <f t="shared" si="12"/>
        <v/>
      </c>
      <c r="K56" t="str">
        <f>IFERROR(IF(VLOOKUP(C56,'PHÍ RÚT TIỀN'!$C$5:$F$67,4,FALSE)=0,"",VLOOKUP(C56,'PHÍ RÚT TIỀN'!$C$5:$F$67,4,FALSE)),"")</f>
        <v/>
      </c>
      <c r="L56" s="23" t="str">
        <f t="shared" si="59"/>
        <v/>
      </c>
      <c r="V56" t="str">
        <f>IF(K56&lt;&gt;"", IFERROR(IF(VLOOKUP(C56,MACUAHANG!$A$5:$B$67,2,FALSE)=0,"",VLOOKUP(C56,MACUAHANG!$A$5:$B$67,2,FALSE)), ""), "")</f>
        <v/>
      </c>
      <c r="X56" t="str">
        <f t="shared" si="13"/>
        <v/>
      </c>
      <c r="AG56" s="16" t="str">
        <f t="shared" si="14"/>
        <v/>
      </c>
      <c r="AH56" s="14"/>
      <c r="AI56" s="14"/>
      <c r="AJ56" s="16" t="str">
        <f t="shared" si="15"/>
        <v/>
      </c>
      <c r="AM56" s="28" t="str">
        <f t="shared" si="16"/>
        <v/>
      </c>
      <c r="AN56" t="str">
        <f t="shared" si="17"/>
        <v/>
      </c>
      <c r="AP56" t="str">
        <f>IFERROR(IF(VLOOKUP(C56,GRAB!$C56:$D118,2,FALSE)=0,"",VLOOKUP(C56,GRAB!C:D,2,FALSE)),"")</f>
        <v/>
      </c>
      <c r="AQ56" s="74" t="str">
        <f t="shared" si="60"/>
        <v/>
      </c>
      <c r="BA56" t="str">
        <f>IF(AP56&lt;&gt;"", IFERROR(IF(VLOOKUP(C56,MACUAHANG!$A$5:$B$67,2,FALSE)=0,"",VLOOKUP(C56,MACUAHANG!$A$5:$B$67,2,FALSE)), ""), "")</f>
        <v/>
      </c>
      <c r="BC56" t="str">
        <f t="shared" si="18"/>
        <v/>
      </c>
      <c r="BL56" s="72" t="str">
        <f t="shared" si="19"/>
        <v/>
      </c>
      <c r="BM56" s="14"/>
      <c r="BN56" s="14"/>
      <c r="BO56" s="158" t="str">
        <f t="shared" si="20"/>
        <v/>
      </c>
      <c r="BP56" s="17"/>
      <c r="BQ56" s="17"/>
      <c r="BR56" s="164" t="str">
        <f t="shared" si="21"/>
        <v/>
      </c>
      <c r="BS56" s="14" t="str">
        <f t="shared" si="22"/>
        <v/>
      </c>
      <c r="BT56" s="17"/>
      <c r="BU56" s="17" t="str">
        <f>IFERROR(IF(VLOOKUP(C56,BE!C56:D118,2,FALSE)=0,"",VLOOKUP(C56,BE!C:D,2,FALSE)),"")</f>
        <v/>
      </c>
      <c r="BV56" s="154" t="str">
        <f t="shared" si="61"/>
        <v/>
      </c>
      <c r="BW56" s="4"/>
      <c r="BX56" s="4"/>
      <c r="BY56" s="4"/>
      <c r="BZ56" s="4"/>
      <c r="CA56" s="4"/>
      <c r="CB56" s="4"/>
      <c r="CC56" s="4"/>
      <c r="CD56" s="3"/>
      <c r="CE56" s="3"/>
      <c r="CF56" t="str">
        <f>IF(BU56&lt;&gt;"", IFERROR(IF(VLOOKUP(C56,MACUAHANG!$A$5:$B$67,2,FALSE)=0,"",VLOOKUP(C56,MACUAHANG!$A$5:$B$67,2,FALSE)), ""), "")</f>
        <v/>
      </c>
      <c r="CG56" s="4"/>
      <c r="CH56" t="str">
        <f t="shared" si="23"/>
        <v/>
      </c>
      <c r="CI56" s="4"/>
      <c r="CJ56" s="4"/>
      <c r="CK56" s="4"/>
      <c r="CL56" s="4"/>
      <c r="CM56" s="4"/>
      <c r="CN56" s="4"/>
      <c r="CO56" s="4"/>
      <c r="CP56" s="4"/>
      <c r="CQ56" s="158" t="str">
        <f t="shared" si="24"/>
        <v/>
      </c>
      <c r="CR56" s="17"/>
      <c r="CS56" s="22" t="str">
        <f t="shared" si="25"/>
        <v/>
      </c>
      <c r="CT56" s="158">
        <f t="shared" si="26"/>
        <v>45909</v>
      </c>
      <c r="CU56" s="17"/>
      <c r="CV56" s="17"/>
      <c r="CW56" s="164">
        <f t="shared" si="27"/>
        <v>1121</v>
      </c>
      <c r="CX56" s="165" t="str">
        <f t="shared" si="28"/>
        <v>113106</v>
      </c>
      <c r="CY56" s="17"/>
      <c r="CZ56" s="163">
        <f>IFERROR(IF(VLOOKUP(C56,'ZALO-PAY'!$C$5:$F$67,2,FALSE)=0,"",VLOOKUP(C56,'ZALO-PAY'!$C$5:$F$67,2,FALSE)),"")</f>
        <v>2103</v>
      </c>
      <c r="DA56" s="154" t="str">
        <f t="shared" si="62"/>
        <v>Chi phí chiết khấu trả cho kênh đối tác ZaloPay 09/09/2025 chi nhánh Cà Phê Muối Chú Long - Đoàn Thị Điểm - Huế</v>
      </c>
      <c r="DB56" s="4"/>
      <c r="DC56" s="4"/>
      <c r="DD56" s="4"/>
      <c r="DE56" s="4"/>
      <c r="DF56" s="4"/>
      <c r="DG56" s="4"/>
      <c r="DH56" s="4"/>
      <c r="DI56" s="3"/>
      <c r="DJ56" s="3"/>
      <c r="DK56" t="str">
        <f>IF(CZ56&lt;&gt;"", IFERROR(IF(VLOOKUP(C56,MACUAHANG!$A$5:$B$67,2,FALSE)=0,"",VLOOKUP(C56,MACUAHANG!$A$5:$B$67,2,FALSE)), ""), "")</f>
        <v>CH.30DTD</v>
      </c>
      <c r="DL56" s="4"/>
      <c r="DM56" s="4" t="str">
        <f t="shared" si="29"/>
        <v>VH.PHH</v>
      </c>
      <c r="DN56" s="4"/>
      <c r="DO56" s="4"/>
      <c r="DP56" s="4"/>
      <c r="DQ56" s="4"/>
      <c r="DR56" s="4"/>
      <c r="DS56" s="4"/>
      <c r="DT56" s="4"/>
      <c r="DU56" s="4"/>
      <c r="DV56" s="158">
        <f t="shared" si="30"/>
        <v>45909</v>
      </c>
      <c r="DW56" s="17"/>
      <c r="DX56" s="22" t="str">
        <f t="shared" si="31"/>
        <v>ZaloPay</v>
      </c>
      <c r="DY56" s="158" t="str">
        <f t="shared" si="32"/>
        <v/>
      </c>
      <c r="DZ56" s="17"/>
      <c r="EA56" s="17"/>
      <c r="EB56" s="164" t="str">
        <f t="shared" si="33"/>
        <v/>
      </c>
      <c r="EC56" s="14" t="str">
        <f t="shared" si="34"/>
        <v/>
      </c>
      <c r="ED56" s="17"/>
      <c r="EE56" s="163" t="str">
        <f>IFERROR(IF(VLOOKUP(C56,'VN-PAY'!$C$5:$D$67,2,FALSE)=0,"",VLOOKUP(C56,'VN-PAY'!$C$5:$D$67,2,FALSE)),"")</f>
        <v/>
      </c>
      <c r="EF56" s="154" t="str">
        <f t="shared" si="63"/>
        <v/>
      </c>
      <c r="EG56" s="4"/>
      <c r="EH56" s="4"/>
      <c r="EI56" s="4"/>
      <c r="EJ56" s="4"/>
      <c r="EK56" s="4"/>
      <c r="EL56" s="4"/>
      <c r="EM56" s="4"/>
      <c r="EN56" s="3"/>
      <c r="EO56" s="3"/>
      <c r="EP56" t="str">
        <f>IF(EE56&lt;&gt;"", IFERROR(IF(VLOOKUP(C56,MACUAHANG!$A$5:$B$67,2,FALSE)=0,"",VLOOKUP(C56,MACUAHANG!$A$5:$B$67,2,FALSE)), ""), "")</f>
        <v/>
      </c>
      <c r="EQ56" s="4"/>
      <c r="ER56" s="4" t="str">
        <f t="shared" si="35"/>
        <v/>
      </c>
      <c r="ES56" s="4"/>
      <c r="ET56" s="4"/>
      <c r="EU56" s="4"/>
      <c r="EV56" s="4"/>
      <c r="EW56" s="4"/>
      <c r="EX56" s="4"/>
      <c r="EY56" s="4"/>
      <c r="EZ56" s="4"/>
      <c r="FA56" s="158" t="str">
        <f t="shared" si="36"/>
        <v/>
      </c>
      <c r="FB56" s="17"/>
      <c r="FC56" s="22" t="str">
        <f t="shared" si="37"/>
        <v/>
      </c>
      <c r="FD56" s="158" t="str">
        <f t="shared" si="38"/>
        <v/>
      </c>
      <c r="FE56" s="17"/>
      <c r="FF56" s="17"/>
      <c r="FG56" s="17" t="str">
        <f t="shared" si="39"/>
        <v/>
      </c>
      <c r="FH56" s="14" t="str">
        <f t="shared" si="40"/>
        <v/>
      </c>
      <c r="FI56" s="17"/>
      <c r="FJ56" s="200" t="str">
        <f>IFERROR(IF(VLOOKUP(C56,VILL!$A$5:$E$68,4,FALSE)=0,"",VLOOKUP(C56,VILL!$A$5:$E$68,4,FALSE)),"")</f>
        <v/>
      </c>
      <c r="FK56" s="154" t="str">
        <f t="shared" si="64"/>
        <v/>
      </c>
      <c r="FL56" s="4"/>
      <c r="FM56" s="4"/>
      <c r="FN56" s="4"/>
      <c r="FO56" s="4"/>
      <c r="FP56" s="4"/>
      <c r="FQ56" s="4"/>
      <c r="FR56" s="4"/>
      <c r="FS56" s="3"/>
      <c r="FT56" s="3"/>
      <c r="FU56" t="str">
        <f>IF(FJ56&lt;&gt;"", IFERROR(IF(VLOOKUP(C56,MACUAHANG!$A$5:$B$67,2,FALSE)=0,"",VLOOKUP(C56,MACUAHANG!$A$5:$B$67,2,FALSE)), ""), "")</f>
        <v/>
      </c>
      <c r="FV56" s="4"/>
      <c r="FW56" s="4" t="str">
        <f t="shared" si="41"/>
        <v/>
      </c>
      <c r="FX56" s="4"/>
      <c r="FY56" s="4"/>
      <c r="FZ56" s="4"/>
      <c r="GA56" s="4"/>
      <c r="GB56" s="4"/>
      <c r="GC56" s="4"/>
      <c r="GD56" s="4"/>
      <c r="GE56" s="4"/>
      <c r="GF56" s="158" t="str">
        <f t="shared" si="42"/>
        <v/>
      </c>
      <c r="GG56" s="17"/>
      <c r="GH56" s="14"/>
      <c r="GI56" s="18" t="str">
        <f t="shared" si="43"/>
        <v/>
      </c>
      <c r="GJ56" s="17"/>
      <c r="GK56" s="17"/>
      <c r="GL56" s="17" t="str">
        <f t="shared" si="44"/>
        <v/>
      </c>
      <c r="GM56" s="14" t="str">
        <f t="shared" si="45"/>
        <v/>
      </c>
      <c r="GN56" s="17"/>
      <c r="GO56" s="17" t="str">
        <f>IFERROR(IF(VLOOKUP(C56,RYO!$A$5:$E$68,4,FALSE)=0,"",VLOOKUP(C56,RYO!$A$5:$E$68,4,FALSE)),"")</f>
        <v/>
      </c>
      <c r="GP56" s="154" t="str">
        <f t="shared" si="65"/>
        <v/>
      </c>
      <c r="GQ56" s="4"/>
      <c r="GR56" s="4"/>
      <c r="GS56" s="4"/>
      <c r="GT56" s="4"/>
      <c r="GU56" s="4"/>
      <c r="GV56" s="4"/>
      <c r="GW56" s="4"/>
      <c r="GX56" s="3"/>
      <c r="GY56" s="3"/>
      <c r="GZ56" t="str">
        <f>IF(GO56&lt;&gt;"", IFERROR(IF(VLOOKUP(C56,MACUAHANG!$A$5:$B$67,2,FALSE)=0,"",VLOOKUP(C56,MACUAHANG!$A$5:$B$67,2,FALSE)), ""), "")</f>
        <v/>
      </c>
      <c r="HA56" s="4"/>
      <c r="HB56" s="4" t="str">
        <f t="shared" si="46"/>
        <v/>
      </c>
      <c r="HC56" s="4"/>
      <c r="HD56" s="4"/>
      <c r="HE56" s="4"/>
      <c r="HF56" s="4"/>
      <c r="HG56" s="4"/>
      <c r="HH56" s="4"/>
      <c r="HI56" s="4"/>
      <c r="HJ56" s="4"/>
      <c r="HK56" s="18" t="str">
        <f t="shared" si="47"/>
        <v/>
      </c>
      <c r="HL56" s="17"/>
      <c r="HM56" s="14"/>
      <c r="HN56" s="158">
        <f t="shared" si="48"/>
        <v>45909</v>
      </c>
      <c r="HO56" s="17"/>
      <c r="HP56" s="17"/>
      <c r="HQ56" s="17">
        <f t="shared" si="49"/>
        <v>1121</v>
      </c>
      <c r="HR56" s="14" t="str">
        <f t="shared" si="50"/>
        <v>113103</v>
      </c>
      <c r="HS56" s="17"/>
      <c r="HT56" s="163">
        <f>IFERROR(IF(VLOOKUP(C56,'MOMO '!C:E,3,FALSE)=0,"",VLOOKUP(C56,'MOMO '!C:E,3,FALSE)),"")</f>
        <v>1941.5</v>
      </c>
      <c r="HU56" s="154" t="str">
        <f t="shared" si="66"/>
        <v>Chi phí chiết khấu trả cho kênh đối tác MoMo 09/09/2025 chi nhánh Cà Phê Muối Chú Long - Đoàn Thị Điểm - Huế</v>
      </c>
      <c r="HV56" s="4"/>
      <c r="HW56" s="4"/>
      <c r="HX56" s="4"/>
      <c r="HY56" s="4"/>
      <c r="HZ56" s="4"/>
      <c r="IA56" s="4"/>
      <c r="IB56" s="4"/>
      <c r="IC56" s="3"/>
      <c r="ID56" s="3"/>
      <c r="IE56" t="str">
        <f>IF(HT56&lt;&gt;"", IFERROR(IF(VLOOKUP(C56,MACUAHANG!$A$5:$B$67,2,FALSE)=0,"",VLOOKUP(C56,MACUAHANG!$A$5:$B$67,2,FALSE)), ""), "")</f>
        <v>CH.30DTD</v>
      </c>
      <c r="IF56" s="4"/>
      <c r="IG56" s="4" t="str">
        <f t="shared" si="51"/>
        <v>VH.PHH</v>
      </c>
      <c r="IH56" s="4"/>
      <c r="II56" s="4"/>
      <c r="IJ56" s="4"/>
      <c r="IK56" s="4"/>
      <c r="IL56" s="4"/>
      <c r="IM56" s="4"/>
      <c r="IN56" s="4"/>
      <c r="IO56" s="4"/>
      <c r="IP56" s="18">
        <f t="shared" si="52"/>
        <v>45909</v>
      </c>
      <c r="IQ56" s="17"/>
      <c r="IR56" s="22" t="str">
        <f t="shared" si="53"/>
        <v>Momo</v>
      </c>
      <c r="IS56" s="18" t="str">
        <f t="shared" si="54"/>
        <v/>
      </c>
      <c r="IT56" s="17"/>
      <c r="IU56" s="17"/>
      <c r="IV56" s="17" t="str">
        <f t="shared" si="55"/>
        <v/>
      </c>
      <c r="IW56" s="14" t="str">
        <f t="shared" si="56"/>
        <v/>
      </c>
      <c r="IX56" s="17"/>
      <c r="IY56" s="17" t="str">
        <f>IFERROR(IF(VLOOKUP(C56,XANH_PIVOT!$C$5:$D$67,2,FALSE)=0,"",VLOOKUP(C56,XANH_PIVOT!$C$5:$D$67,2,FALSE)),"")</f>
        <v/>
      </c>
      <c r="IZ56" s="154" t="str">
        <f t="shared" si="67"/>
        <v/>
      </c>
      <c r="JA56" s="4"/>
      <c r="JB56" s="4"/>
      <c r="JC56" s="4"/>
      <c r="JD56" s="4"/>
      <c r="JE56" s="4"/>
      <c r="JF56" s="4"/>
      <c r="JG56" s="4"/>
      <c r="JH56" s="3"/>
      <c r="JI56" s="3"/>
      <c r="JJ56" t="str">
        <f>IF(IY56&lt;&gt;"", IFERROR(IF(VLOOKUP(C56,MACUAHANG!$A$5:$B$67,2,FALSE)=0,"",VLOOKUP(C56,MACUAHANG!$A$5:$B$67,2,FALSE)), ""), "")</f>
        <v/>
      </c>
      <c r="JK56" s="4"/>
      <c r="JL56" s="4" t="str">
        <f t="shared" si="57"/>
        <v/>
      </c>
      <c r="JM56" s="4"/>
      <c r="JN56" s="4"/>
      <c r="JO56" s="4"/>
      <c r="JP56" s="4"/>
      <c r="JQ56" s="4"/>
      <c r="JR56" s="4"/>
      <c r="JS56" s="4"/>
      <c r="JT56" s="4"/>
      <c r="JU56" s="18" t="str">
        <f t="shared" si="58"/>
        <v/>
      </c>
      <c r="JV56" s="17"/>
    </row>
    <row r="57" spans="1:282" ht="22.5" customHeight="1">
      <c r="A57" s="5">
        <v>27</v>
      </c>
      <c r="B57" s="264" t="s">
        <v>461</v>
      </c>
      <c r="C57" s="7" t="s">
        <v>110</v>
      </c>
      <c r="D57" s="24">
        <v>0</v>
      </c>
      <c r="E57" s="16" t="str">
        <f t="shared" si="10"/>
        <v/>
      </c>
      <c r="H57" s="28" t="str">
        <f t="shared" si="11"/>
        <v/>
      </c>
      <c r="I57" s="222" t="str">
        <f t="shared" si="12"/>
        <v/>
      </c>
      <c r="K57" t="str">
        <f>IFERROR(IF(VLOOKUP(C57,'PHÍ RÚT TIỀN'!$C$5:$F$67,4,FALSE)=0,"",VLOOKUP(C57,'PHÍ RÚT TIỀN'!$C$5:$F$67,4,FALSE)),"")</f>
        <v/>
      </c>
      <c r="L57" s="23" t="str">
        <f t="shared" si="59"/>
        <v/>
      </c>
      <c r="V57" t="str">
        <f>IF(K57&lt;&gt;"", IFERROR(IF(VLOOKUP(C57,MACUAHANG!$A$5:$B$67,2,FALSE)=0,"",VLOOKUP(C57,MACUAHANG!$A$5:$B$67,2,FALSE)), ""), "")</f>
        <v/>
      </c>
      <c r="X57" t="str">
        <f t="shared" si="13"/>
        <v/>
      </c>
      <c r="AG57" s="16" t="str">
        <f t="shared" si="14"/>
        <v/>
      </c>
      <c r="AH57" s="14"/>
      <c r="AI57" s="14"/>
      <c r="AJ57" s="16" t="str">
        <f t="shared" si="15"/>
        <v/>
      </c>
      <c r="AM57" s="28" t="str">
        <f t="shared" si="16"/>
        <v/>
      </c>
      <c r="AN57" t="str">
        <f t="shared" si="17"/>
        <v/>
      </c>
      <c r="AP57" t="str">
        <f>IFERROR(IF(VLOOKUP(C57,GRAB!$C57:$D119,2,FALSE)=0,"",VLOOKUP(C57,GRAB!C:D,2,FALSE)),"")</f>
        <v/>
      </c>
      <c r="AQ57" s="74" t="str">
        <f t="shared" si="60"/>
        <v/>
      </c>
      <c r="BA57" t="str">
        <f>IF(AP57&lt;&gt;"", IFERROR(IF(VLOOKUP(C57,MACUAHANG!$A$5:$B$67,2,FALSE)=0,"",VLOOKUP(C57,MACUAHANG!$A$5:$B$67,2,FALSE)), ""), "")</f>
        <v/>
      </c>
      <c r="BC57" t="str">
        <f t="shared" si="18"/>
        <v/>
      </c>
      <c r="BL57" s="72" t="str">
        <f t="shared" si="19"/>
        <v/>
      </c>
      <c r="BM57" s="14"/>
      <c r="BN57" s="14"/>
      <c r="BO57" s="158" t="str">
        <f t="shared" si="20"/>
        <v/>
      </c>
      <c r="BP57" s="17"/>
      <c r="BQ57" s="17"/>
      <c r="BR57" s="164" t="str">
        <f t="shared" si="21"/>
        <v/>
      </c>
      <c r="BS57" s="14" t="str">
        <f t="shared" si="22"/>
        <v/>
      </c>
      <c r="BT57" s="17"/>
      <c r="BU57" s="17" t="str">
        <f>IFERROR(IF(VLOOKUP(C57,BE!C57:D119,2,FALSE)=0,"",VLOOKUP(C57,BE!C:D,2,FALSE)),"")</f>
        <v/>
      </c>
      <c r="BV57" s="154" t="str">
        <f t="shared" si="61"/>
        <v/>
      </c>
      <c r="BW57" s="4"/>
      <c r="BX57" s="4"/>
      <c r="BY57" s="4"/>
      <c r="BZ57" s="4"/>
      <c r="CA57" s="4"/>
      <c r="CB57" s="4"/>
      <c r="CC57" s="4"/>
      <c r="CD57" s="3"/>
      <c r="CE57" s="3"/>
      <c r="CF57" t="str">
        <f>IF(BU57&lt;&gt;"", IFERROR(IF(VLOOKUP(C57,MACUAHANG!$A$5:$B$67,2,FALSE)=0,"",VLOOKUP(C57,MACUAHANG!$A$5:$B$67,2,FALSE)), ""), "")</f>
        <v/>
      </c>
      <c r="CG57" s="4"/>
      <c r="CH57" t="str">
        <f t="shared" si="23"/>
        <v/>
      </c>
      <c r="CI57" s="4"/>
      <c r="CJ57" s="4"/>
      <c r="CK57" s="4"/>
      <c r="CL57" s="4"/>
      <c r="CM57" s="4"/>
      <c r="CN57" s="4"/>
      <c r="CO57" s="4"/>
      <c r="CP57" s="4"/>
      <c r="CQ57" s="158" t="str">
        <f t="shared" si="24"/>
        <v/>
      </c>
      <c r="CR57" s="17"/>
      <c r="CS57" s="22" t="str">
        <f t="shared" si="25"/>
        <v/>
      </c>
      <c r="CT57" s="158">
        <f t="shared" si="26"/>
        <v>45909</v>
      </c>
      <c r="CU57" s="17"/>
      <c r="CV57" s="17"/>
      <c r="CW57" s="164">
        <f t="shared" si="27"/>
        <v>1121</v>
      </c>
      <c r="CX57" s="165" t="str">
        <f t="shared" si="28"/>
        <v>113106</v>
      </c>
      <c r="CY57" s="17"/>
      <c r="CZ57" s="163">
        <f>IFERROR(IF(VLOOKUP(C57,'ZALO-PAY'!$C$5:$F$67,2,FALSE)=0,"",VLOOKUP(C57,'ZALO-PAY'!$C$5:$F$67,2,FALSE)),"")</f>
        <v>5665</v>
      </c>
      <c r="DA57" s="154" t="str">
        <f t="shared" si="62"/>
        <v>Chi phí chiết khấu trả cho kênh đối tác ZaloPay 09/09/2025 chi nhánh CÀ PHÊ MUỐI CHÚ LONG - 88 QL62 - LONG AN</v>
      </c>
      <c r="DB57" s="4"/>
      <c r="DC57" s="4"/>
      <c r="DD57" s="4"/>
      <c r="DE57" s="4"/>
      <c r="DF57" s="4"/>
      <c r="DG57" s="4"/>
      <c r="DH57" s="4"/>
      <c r="DI57" s="3"/>
      <c r="DJ57" s="3"/>
      <c r="DK57" t="str">
        <f>IF(CZ57&lt;&gt;"", IFERROR(IF(VLOOKUP(C57,MACUAHANG!$A$5:$B$67,2,FALSE)=0,"",VLOOKUP(C57,MACUAHANG!$A$5:$B$67,2,FALSE)), ""), "")</f>
        <v>CH.88QL62</v>
      </c>
      <c r="DL57" s="4"/>
      <c r="DM57" s="4" t="str">
        <f t="shared" si="29"/>
        <v>VH.PHH</v>
      </c>
      <c r="DN57" s="4"/>
      <c r="DO57" s="4"/>
      <c r="DP57" s="4"/>
      <c r="DQ57" s="4"/>
      <c r="DR57" s="4"/>
      <c r="DS57" s="4"/>
      <c r="DT57" s="4"/>
      <c r="DU57" s="4"/>
      <c r="DV57" s="158">
        <f t="shared" si="30"/>
        <v>45909</v>
      </c>
      <c r="DW57" s="17"/>
      <c r="DX57" s="22" t="str">
        <f t="shared" si="31"/>
        <v>ZaloPay</v>
      </c>
      <c r="DY57" s="158" t="str">
        <f t="shared" si="32"/>
        <v/>
      </c>
      <c r="DZ57" s="17"/>
      <c r="EA57" s="17"/>
      <c r="EB57" s="164" t="str">
        <f t="shared" si="33"/>
        <v/>
      </c>
      <c r="EC57" s="14" t="str">
        <f t="shared" si="34"/>
        <v/>
      </c>
      <c r="ED57" s="17"/>
      <c r="EE57" s="163" t="str">
        <f>IFERROR(IF(VLOOKUP(C57,'VN-PAY'!$C$5:$D$67,2,FALSE)=0,"",VLOOKUP(C57,'VN-PAY'!$C$5:$D$67,2,FALSE)),"")</f>
        <v/>
      </c>
      <c r="EF57" s="154" t="str">
        <f t="shared" si="63"/>
        <v/>
      </c>
      <c r="EG57" s="4"/>
      <c r="EH57" s="4"/>
      <c r="EI57" s="4"/>
      <c r="EJ57" s="4"/>
      <c r="EK57" s="4"/>
      <c r="EL57" s="4"/>
      <c r="EM57" s="4"/>
      <c r="EN57" s="3"/>
      <c r="EO57" s="3"/>
      <c r="EP57" t="str">
        <f>IF(EE57&lt;&gt;"", IFERROR(IF(VLOOKUP(C57,MACUAHANG!$A$5:$B$67,2,FALSE)=0,"",VLOOKUP(C57,MACUAHANG!$A$5:$B$67,2,FALSE)), ""), "")</f>
        <v/>
      </c>
      <c r="EQ57" s="4"/>
      <c r="ER57" s="4" t="str">
        <f t="shared" si="35"/>
        <v/>
      </c>
      <c r="ES57" s="4"/>
      <c r="ET57" s="4"/>
      <c r="EU57" s="4"/>
      <c r="EV57" s="4"/>
      <c r="EW57" s="4"/>
      <c r="EX57" s="4"/>
      <c r="EY57" s="4"/>
      <c r="EZ57" s="4"/>
      <c r="FA57" s="158" t="str">
        <f t="shared" si="36"/>
        <v/>
      </c>
      <c r="FB57" s="17"/>
      <c r="FC57" s="22" t="str">
        <f t="shared" si="37"/>
        <v/>
      </c>
      <c r="FD57" s="158" t="str">
        <f t="shared" si="38"/>
        <v/>
      </c>
      <c r="FE57" s="17"/>
      <c r="FF57" s="17"/>
      <c r="FG57" s="17" t="str">
        <f t="shared" si="39"/>
        <v/>
      </c>
      <c r="FH57" s="14" t="str">
        <f t="shared" si="40"/>
        <v/>
      </c>
      <c r="FI57" s="17"/>
      <c r="FJ57" s="200" t="str">
        <f>IFERROR(IF(VLOOKUP(C57,VILL!$A$5:$E$68,4,FALSE)=0,"",VLOOKUP(C57,VILL!$A$5:$E$68,4,FALSE)),"")</f>
        <v/>
      </c>
      <c r="FK57" s="154" t="str">
        <f t="shared" si="64"/>
        <v/>
      </c>
      <c r="FL57" s="4"/>
      <c r="FM57" s="4"/>
      <c r="FN57" s="4"/>
      <c r="FO57" s="4"/>
      <c r="FP57" s="4"/>
      <c r="FQ57" s="4"/>
      <c r="FR57" s="4"/>
      <c r="FS57" s="3"/>
      <c r="FT57" s="3"/>
      <c r="FU57" t="str">
        <f>IF(FJ57&lt;&gt;"", IFERROR(IF(VLOOKUP(C57,MACUAHANG!$A$5:$B$67,2,FALSE)=0,"",VLOOKUP(C57,MACUAHANG!$A$5:$B$67,2,FALSE)), ""), "")</f>
        <v/>
      </c>
      <c r="FV57" s="4"/>
      <c r="FW57" s="4" t="str">
        <f t="shared" si="41"/>
        <v/>
      </c>
      <c r="FX57" s="4"/>
      <c r="FY57" s="4"/>
      <c r="FZ57" s="4"/>
      <c r="GA57" s="4"/>
      <c r="GB57" s="4"/>
      <c r="GC57" s="4"/>
      <c r="GD57" s="4"/>
      <c r="GE57" s="4"/>
      <c r="GF57" s="158" t="str">
        <f t="shared" si="42"/>
        <v/>
      </c>
      <c r="GG57" s="17"/>
      <c r="GH57" s="14"/>
      <c r="GI57" s="18" t="str">
        <f t="shared" si="43"/>
        <v/>
      </c>
      <c r="GJ57" s="17"/>
      <c r="GK57" s="17"/>
      <c r="GL57" s="17" t="str">
        <f t="shared" si="44"/>
        <v/>
      </c>
      <c r="GM57" s="14" t="str">
        <f t="shared" si="45"/>
        <v/>
      </c>
      <c r="GN57" s="17"/>
      <c r="GO57" s="17" t="str">
        <f>IFERROR(IF(VLOOKUP(C57,RYO!$A$5:$E$68,4,FALSE)=0,"",VLOOKUP(C57,RYO!$A$5:$E$68,4,FALSE)),"")</f>
        <v/>
      </c>
      <c r="GP57" s="154" t="str">
        <f t="shared" si="65"/>
        <v/>
      </c>
      <c r="GQ57" s="4"/>
      <c r="GR57" s="4"/>
      <c r="GS57" s="4"/>
      <c r="GT57" s="4"/>
      <c r="GU57" s="4"/>
      <c r="GV57" s="4"/>
      <c r="GW57" s="4"/>
      <c r="GX57" s="3"/>
      <c r="GY57" s="3"/>
      <c r="GZ57" t="str">
        <f>IF(GO57&lt;&gt;"", IFERROR(IF(VLOOKUP(C57,MACUAHANG!$A$5:$B$67,2,FALSE)=0,"",VLOOKUP(C57,MACUAHANG!$A$5:$B$67,2,FALSE)), ""), "")</f>
        <v/>
      </c>
      <c r="HA57" s="4"/>
      <c r="HB57" s="4" t="str">
        <f t="shared" si="46"/>
        <v/>
      </c>
      <c r="HC57" s="4"/>
      <c r="HD57" s="4"/>
      <c r="HE57" s="4"/>
      <c r="HF57" s="4"/>
      <c r="HG57" s="4"/>
      <c r="HH57" s="4"/>
      <c r="HI57" s="4"/>
      <c r="HJ57" s="4"/>
      <c r="HK57" s="18" t="str">
        <f t="shared" si="47"/>
        <v/>
      </c>
      <c r="HL57" s="17"/>
      <c r="HM57" s="14"/>
      <c r="HN57" s="158" t="str">
        <f t="shared" si="48"/>
        <v/>
      </c>
      <c r="HO57" s="17"/>
      <c r="HP57" s="17"/>
      <c r="HQ57" s="17" t="str">
        <f t="shared" si="49"/>
        <v/>
      </c>
      <c r="HR57" s="14" t="str">
        <f t="shared" si="50"/>
        <v/>
      </c>
      <c r="HS57" s="17"/>
      <c r="HT57" s="163" t="str">
        <f>IFERROR(IF(VLOOKUP(C57,'MOMO '!C:E,3,FALSE)=0,"",VLOOKUP(C57,'MOMO '!C:E,3,FALSE)),"")</f>
        <v/>
      </c>
      <c r="HU57" s="154" t="str">
        <f t="shared" si="66"/>
        <v/>
      </c>
      <c r="HV57" s="4"/>
      <c r="HW57" s="4"/>
      <c r="HX57" s="4"/>
      <c r="HY57" s="4"/>
      <c r="HZ57" s="4"/>
      <c r="IA57" s="4"/>
      <c r="IB57" s="4"/>
      <c r="IC57" s="3"/>
      <c r="ID57" s="3"/>
      <c r="IE57" t="str">
        <f>IF(HT57&lt;&gt;"", IFERROR(IF(VLOOKUP(C57,MACUAHANG!$A$5:$B$67,2,FALSE)=0,"",VLOOKUP(C57,MACUAHANG!$A$5:$B$67,2,FALSE)), ""), "")</f>
        <v/>
      </c>
      <c r="IF57" s="4"/>
      <c r="IG57" s="4" t="str">
        <f t="shared" si="51"/>
        <v/>
      </c>
      <c r="IH57" s="4"/>
      <c r="II57" s="4"/>
      <c r="IJ57" s="4"/>
      <c r="IK57" s="4"/>
      <c r="IL57" s="4"/>
      <c r="IM57" s="4"/>
      <c r="IN57" s="4"/>
      <c r="IO57" s="4"/>
      <c r="IP57" s="18" t="str">
        <f t="shared" si="52"/>
        <v/>
      </c>
      <c r="IQ57" s="17"/>
      <c r="IR57" s="22" t="str">
        <f t="shared" si="53"/>
        <v/>
      </c>
      <c r="IS57" s="18" t="str">
        <f t="shared" si="54"/>
        <v/>
      </c>
      <c r="IT57" s="17"/>
      <c r="IU57" s="17"/>
      <c r="IV57" s="17" t="str">
        <f t="shared" si="55"/>
        <v/>
      </c>
      <c r="IW57" s="14" t="str">
        <f t="shared" si="56"/>
        <v/>
      </c>
      <c r="IX57" s="17"/>
      <c r="IY57" s="17" t="str">
        <f>IFERROR(IF(VLOOKUP(C57,XANH_PIVOT!$C$5:$D$67,2,FALSE)=0,"",VLOOKUP(C57,XANH_PIVOT!$C$5:$D$67,2,FALSE)),"")</f>
        <v/>
      </c>
      <c r="IZ57" s="154" t="str">
        <f t="shared" si="67"/>
        <v/>
      </c>
      <c r="JA57" s="4"/>
      <c r="JB57" s="4"/>
      <c r="JC57" s="4"/>
      <c r="JD57" s="4"/>
      <c r="JE57" s="4"/>
      <c r="JF57" s="4"/>
      <c r="JG57" s="4"/>
      <c r="JH57" s="3"/>
      <c r="JI57" s="3"/>
      <c r="JJ57" t="str">
        <f>IF(IY57&lt;&gt;"", IFERROR(IF(VLOOKUP(C57,MACUAHANG!$A$5:$B$67,2,FALSE)=0,"",VLOOKUP(C57,MACUAHANG!$A$5:$B$67,2,FALSE)), ""), "")</f>
        <v/>
      </c>
      <c r="JK57" s="4"/>
      <c r="JL57" s="4" t="str">
        <f t="shared" si="57"/>
        <v/>
      </c>
      <c r="JM57" s="4"/>
      <c r="JN57" s="4"/>
      <c r="JO57" s="4"/>
      <c r="JP57" s="4"/>
      <c r="JQ57" s="4"/>
      <c r="JR57" s="4"/>
      <c r="JS57" s="4"/>
      <c r="JT57" s="4"/>
      <c r="JU57" s="18" t="str">
        <f t="shared" si="58"/>
        <v/>
      </c>
      <c r="JV57" s="17"/>
    </row>
    <row r="58" spans="1:282" ht="22.5" customHeight="1">
      <c r="A58" s="5">
        <f t="shared" si="9"/>
        <v>28</v>
      </c>
      <c r="B58" s="264" t="s">
        <v>462</v>
      </c>
      <c r="C58" s="7" t="s">
        <v>112</v>
      </c>
      <c r="D58" s="25">
        <v>0</v>
      </c>
      <c r="E58" s="16" t="str">
        <f t="shared" si="10"/>
        <v/>
      </c>
      <c r="H58" s="28" t="str">
        <f t="shared" si="11"/>
        <v/>
      </c>
      <c r="I58" s="222" t="str">
        <f t="shared" si="12"/>
        <v/>
      </c>
      <c r="K58" t="str">
        <f>IFERROR(IF(VLOOKUP(C58,'PHÍ RÚT TIỀN'!$C$5:$F$67,4,FALSE)=0,"",VLOOKUP(C58,'PHÍ RÚT TIỀN'!$C$5:$F$67,4,FALSE)),"")</f>
        <v/>
      </c>
      <c r="L58" s="23" t="str">
        <f t="shared" si="59"/>
        <v/>
      </c>
      <c r="V58" t="str">
        <f>IF(K58&lt;&gt;"", IFERROR(IF(VLOOKUP(C58,MACUAHANG!$A$5:$B$67,2,FALSE)=0,"",VLOOKUP(C58,MACUAHANG!$A$5:$B$67,2,FALSE)), ""), "")</f>
        <v/>
      </c>
      <c r="X58" t="str">
        <f t="shared" si="13"/>
        <v/>
      </c>
      <c r="AG58" s="16" t="str">
        <f t="shared" si="14"/>
        <v/>
      </c>
      <c r="AH58" s="14"/>
      <c r="AI58" s="14"/>
      <c r="AJ58" s="16" t="str">
        <f t="shared" si="15"/>
        <v/>
      </c>
      <c r="AM58" s="28" t="str">
        <f t="shared" si="16"/>
        <v/>
      </c>
      <c r="AN58" t="str">
        <f t="shared" si="17"/>
        <v/>
      </c>
      <c r="AP58" t="str">
        <f>IFERROR(IF(VLOOKUP(C58,GRAB!$C58:$D120,2,FALSE)=0,"",VLOOKUP(C58,GRAB!C:D,2,FALSE)),"")</f>
        <v/>
      </c>
      <c r="AQ58" s="74" t="str">
        <f t="shared" si="60"/>
        <v/>
      </c>
      <c r="BA58" t="str">
        <f>IF(AP58&lt;&gt;"", IFERROR(IF(VLOOKUP(C58,MACUAHANG!$A$5:$B$67,2,FALSE)=0,"",VLOOKUP(C58,MACUAHANG!$A$5:$B$67,2,FALSE)), ""), "")</f>
        <v/>
      </c>
      <c r="BC58" t="str">
        <f t="shared" si="18"/>
        <v/>
      </c>
      <c r="BL58" s="72" t="str">
        <f t="shared" si="19"/>
        <v/>
      </c>
      <c r="BM58" s="14"/>
      <c r="BN58" s="14"/>
      <c r="BO58" s="158" t="str">
        <f t="shared" si="20"/>
        <v/>
      </c>
      <c r="BP58" s="17"/>
      <c r="BQ58" s="17"/>
      <c r="BR58" s="164" t="str">
        <f t="shared" si="21"/>
        <v/>
      </c>
      <c r="BS58" s="14" t="str">
        <f t="shared" si="22"/>
        <v/>
      </c>
      <c r="BT58" s="17"/>
      <c r="BU58" s="17" t="str">
        <f>IFERROR(IF(VLOOKUP(C58,BE!C58:D120,2,FALSE)=0,"",VLOOKUP(C58,BE!C:D,2,FALSE)),"")</f>
        <v/>
      </c>
      <c r="BV58" s="154" t="str">
        <f t="shared" si="61"/>
        <v/>
      </c>
      <c r="BW58" s="4"/>
      <c r="BX58" s="4"/>
      <c r="BY58" s="4"/>
      <c r="BZ58" s="4"/>
      <c r="CA58" s="4"/>
      <c r="CB58" s="4"/>
      <c r="CC58" s="4"/>
      <c r="CD58" s="3"/>
      <c r="CE58" s="3"/>
      <c r="CF58" t="str">
        <f>IF(BU58&lt;&gt;"", IFERROR(IF(VLOOKUP(C58,MACUAHANG!$A$5:$B$67,2,FALSE)=0,"",VLOOKUP(C58,MACUAHANG!$A$5:$B$67,2,FALSE)), ""), "")</f>
        <v/>
      </c>
      <c r="CG58" s="4"/>
      <c r="CH58" t="str">
        <f t="shared" si="23"/>
        <v/>
      </c>
      <c r="CI58" s="4"/>
      <c r="CJ58" s="4"/>
      <c r="CK58" s="4"/>
      <c r="CL58" s="4"/>
      <c r="CM58" s="4"/>
      <c r="CN58" s="4"/>
      <c r="CO58" s="4"/>
      <c r="CP58" s="4"/>
      <c r="CQ58" s="158" t="str">
        <f t="shared" si="24"/>
        <v/>
      </c>
      <c r="CR58" s="17"/>
      <c r="CS58" s="22" t="str">
        <f t="shared" si="25"/>
        <v/>
      </c>
      <c r="CT58" s="158" t="str">
        <f t="shared" si="26"/>
        <v/>
      </c>
      <c r="CU58" s="17"/>
      <c r="CV58" s="17"/>
      <c r="CW58" s="164" t="str">
        <f t="shared" si="27"/>
        <v/>
      </c>
      <c r="CX58" s="165" t="str">
        <f t="shared" si="28"/>
        <v/>
      </c>
      <c r="CY58" s="17"/>
      <c r="CZ58" s="163" t="str">
        <f>IFERROR(IF(VLOOKUP(C58,'ZALO-PAY'!$C$5:$F$67,2,FALSE)=0,"",VLOOKUP(C58,'ZALO-PAY'!$C$5:$F$67,2,FALSE)),"")</f>
        <v/>
      </c>
      <c r="DA58" s="154" t="str">
        <f t="shared" si="62"/>
        <v/>
      </c>
      <c r="DB58" s="4"/>
      <c r="DC58" s="4"/>
      <c r="DD58" s="4"/>
      <c r="DE58" s="4"/>
      <c r="DF58" s="4"/>
      <c r="DG58" s="4"/>
      <c r="DH58" s="4"/>
      <c r="DI58" s="3"/>
      <c r="DJ58" s="3"/>
      <c r="DK58" t="str">
        <f>IF(CZ58&lt;&gt;"", IFERROR(IF(VLOOKUP(C58,MACUAHANG!$A$5:$B$67,2,FALSE)=0,"",VLOOKUP(C58,MACUAHANG!$A$5:$B$67,2,FALSE)), ""), "")</f>
        <v/>
      </c>
      <c r="DL58" s="4"/>
      <c r="DM58" s="4" t="str">
        <f t="shared" si="29"/>
        <v/>
      </c>
      <c r="DN58" s="4"/>
      <c r="DO58" s="4"/>
      <c r="DP58" s="4"/>
      <c r="DQ58" s="4"/>
      <c r="DR58" s="4"/>
      <c r="DS58" s="4"/>
      <c r="DT58" s="4"/>
      <c r="DU58" s="4"/>
      <c r="DV58" s="158" t="str">
        <f t="shared" si="30"/>
        <v/>
      </c>
      <c r="DW58" s="17"/>
      <c r="DX58" s="22" t="str">
        <f t="shared" si="31"/>
        <v/>
      </c>
      <c r="DY58" s="158" t="str">
        <f t="shared" si="32"/>
        <v/>
      </c>
      <c r="DZ58" s="17"/>
      <c r="EA58" s="17"/>
      <c r="EB58" s="164" t="str">
        <f t="shared" si="33"/>
        <v/>
      </c>
      <c r="EC58" s="14" t="str">
        <f t="shared" si="34"/>
        <v/>
      </c>
      <c r="ED58" s="17"/>
      <c r="EE58" s="163" t="str">
        <f>IFERROR(IF(VLOOKUP(C58,'VN-PAY'!$C$5:$D$67,2,FALSE)=0,"",VLOOKUP(C58,'VN-PAY'!$C$5:$D$67,2,FALSE)),"")</f>
        <v/>
      </c>
      <c r="EF58" s="154" t="str">
        <f t="shared" si="63"/>
        <v/>
      </c>
      <c r="EG58" s="4"/>
      <c r="EH58" s="4"/>
      <c r="EI58" s="4"/>
      <c r="EJ58" s="4"/>
      <c r="EK58" s="4"/>
      <c r="EL58" s="4"/>
      <c r="EM58" s="4"/>
      <c r="EN58" s="3"/>
      <c r="EO58" s="3"/>
      <c r="EP58" t="str">
        <f>IF(EE58&lt;&gt;"", IFERROR(IF(VLOOKUP(C58,MACUAHANG!$A$5:$B$67,2,FALSE)=0,"",VLOOKUP(C58,MACUAHANG!$A$5:$B$67,2,FALSE)), ""), "")</f>
        <v/>
      </c>
      <c r="EQ58" s="4"/>
      <c r="ER58" s="4" t="str">
        <f t="shared" si="35"/>
        <v/>
      </c>
      <c r="ES58" s="4"/>
      <c r="ET58" s="4"/>
      <c r="EU58" s="4"/>
      <c r="EV58" s="4"/>
      <c r="EW58" s="4"/>
      <c r="EX58" s="4"/>
      <c r="EY58" s="4"/>
      <c r="EZ58" s="4"/>
      <c r="FA58" s="158" t="str">
        <f t="shared" si="36"/>
        <v/>
      </c>
      <c r="FB58" s="17"/>
      <c r="FC58" s="22" t="str">
        <f t="shared" si="37"/>
        <v/>
      </c>
      <c r="FD58" s="158" t="str">
        <f t="shared" si="38"/>
        <v/>
      </c>
      <c r="FE58" s="17"/>
      <c r="FF58" s="17"/>
      <c r="FG58" s="17" t="str">
        <f t="shared" si="39"/>
        <v/>
      </c>
      <c r="FH58" s="14" t="str">
        <f t="shared" si="40"/>
        <v/>
      </c>
      <c r="FI58" s="17"/>
      <c r="FJ58" s="200" t="str">
        <f>IFERROR(IF(VLOOKUP(C58,VILL!$A$5:$E$68,4,FALSE)=0,"",VLOOKUP(C58,VILL!$A$5:$E$68,4,FALSE)),"")</f>
        <v/>
      </c>
      <c r="FK58" s="154" t="str">
        <f t="shared" si="64"/>
        <v/>
      </c>
      <c r="FL58" s="4"/>
      <c r="FM58" s="4"/>
      <c r="FN58" s="4"/>
      <c r="FO58" s="4"/>
      <c r="FP58" s="4"/>
      <c r="FQ58" s="4"/>
      <c r="FR58" s="4"/>
      <c r="FS58" s="3"/>
      <c r="FT58" s="3"/>
      <c r="FU58" t="str">
        <f>IF(FJ58&lt;&gt;"", IFERROR(IF(VLOOKUP(C58,MACUAHANG!$A$5:$B$67,2,FALSE)=0,"",VLOOKUP(C58,MACUAHANG!$A$5:$B$67,2,FALSE)), ""), "")</f>
        <v/>
      </c>
      <c r="FV58" s="4"/>
      <c r="FW58" s="4" t="str">
        <f t="shared" si="41"/>
        <v/>
      </c>
      <c r="FX58" s="4"/>
      <c r="FY58" s="4"/>
      <c r="FZ58" s="4"/>
      <c r="GA58" s="4"/>
      <c r="GB58" s="4"/>
      <c r="GC58" s="4"/>
      <c r="GD58" s="4"/>
      <c r="GE58" s="4"/>
      <c r="GF58" s="158" t="str">
        <f t="shared" si="42"/>
        <v/>
      </c>
      <c r="GG58" s="17"/>
      <c r="GH58" s="14"/>
      <c r="GI58" s="18" t="str">
        <f t="shared" si="43"/>
        <v/>
      </c>
      <c r="GJ58" s="17"/>
      <c r="GK58" s="17"/>
      <c r="GL58" s="17" t="str">
        <f t="shared" si="44"/>
        <v/>
      </c>
      <c r="GM58" s="14" t="str">
        <f t="shared" si="45"/>
        <v/>
      </c>
      <c r="GN58" s="17"/>
      <c r="GO58" s="17" t="str">
        <f>IFERROR(IF(VLOOKUP(C58,RYO!$A$5:$E$68,4,FALSE)=0,"",VLOOKUP(C58,RYO!$A$5:$E$68,4,FALSE)),"")</f>
        <v/>
      </c>
      <c r="GP58" s="154" t="str">
        <f t="shared" si="65"/>
        <v/>
      </c>
      <c r="GQ58" s="4"/>
      <c r="GR58" s="4"/>
      <c r="GS58" s="4"/>
      <c r="GT58" s="4"/>
      <c r="GU58" s="4"/>
      <c r="GV58" s="4"/>
      <c r="GW58" s="4"/>
      <c r="GX58" s="3"/>
      <c r="GY58" s="3"/>
      <c r="GZ58" t="str">
        <f>IF(GO58&lt;&gt;"", IFERROR(IF(VLOOKUP(C58,MACUAHANG!$A$5:$B$67,2,FALSE)=0,"",VLOOKUP(C58,MACUAHANG!$A$5:$B$67,2,FALSE)), ""), "")</f>
        <v/>
      </c>
      <c r="HA58" s="4"/>
      <c r="HB58" s="4" t="str">
        <f t="shared" si="46"/>
        <v/>
      </c>
      <c r="HC58" s="4"/>
      <c r="HD58" s="4"/>
      <c r="HE58" s="4"/>
      <c r="HF58" s="4"/>
      <c r="HG58" s="4"/>
      <c r="HH58" s="4"/>
      <c r="HI58" s="4"/>
      <c r="HJ58" s="4"/>
      <c r="HK58" s="18" t="str">
        <f t="shared" si="47"/>
        <v/>
      </c>
      <c r="HL58" s="17"/>
      <c r="HM58" s="14"/>
      <c r="HN58" s="158">
        <f t="shared" si="48"/>
        <v>45909</v>
      </c>
      <c r="HO58" s="17"/>
      <c r="HP58" s="17"/>
      <c r="HQ58" s="17">
        <f t="shared" si="49"/>
        <v>1121</v>
      </c>
      <c r="HR58" s="14" t="str">
        <f t="shared" si="50"/>
        <v>113103</v>
      </c>
      <c r="HS58" s="17"/>
      <c r="HT58" s="163">
        <f>IFERROR(IF(VLOOKUP(C58,'MOMO '!C:E,3,FALSE)=0,"",VLOOKUP(C58,'MOMO '!C:E,3,FALSE)),"")</f>
        <v>2161.5</v>
      </c>
      <c r="HU58" s="154" t="str">
        <f t="shared" si="66"/>
        <v>Chi phí chiết khấu trả cho kênh đối tác MoMo 09/09/2025 chi nhánh CÀ PHÊ MUỐI CHÚ LONG - 87/2 LÊ THỊ HỒNG GẤM - MỸ THO - TIỀN GIANG</v>
      </c>
      <c r="HV58" s="4"/>
      <c r="HW58" s="4"/>
      <c r="HX58" s="4"/>
      <c r="HY58" s="4"/>
      <c r="HZ58" s="4"/>
      <c r="IA58" s="4"/>
      <c r="IB58" s="4"/>
      <c r="IC58" s="3"/>
      <c r="ID58" s="3"/>
      <c r="IE58" t="str">
        <f>IF(HT58&lt;&gt;"", IFERROR(IF(VLOOKUP(C58,MACUAHANG!$A$5:$B$67,2,FALSE)=0,"",VLOOKUP(C58,MACUAHANG!$A$5:$B$67,2,FALSE)), ""), "")</f>
        <v>CH. 87. 2LTHG</v>
      </c>
      <c r="IF58" s="4"/>
      <c r="IG58" s="4" t="str">
        <f t="shared" si="51"/>
        <v>VH.PHH</v>
      </c>
      <c r="IH58" s="4"/>
      <c r="II58" s="4"/>
      <c r="IJ58" s="4"/>
      <c r="IK58" s="4"/>
      <c r="IL58" s="4"/>
      <c r="IM58" s="4"/>
      <c r="IN58" s="4"/>
      <c r="IO58" s="4"/>
      <c r="IP58" s="18">
        <f t="shared" si="52"/>
        <v>45909</v>
      </c>
      <c r="IQ58" s="17"/>
      <c r="IR58" s="22" t="str">
        <f t="shared" si="53"/>
        <v>Momo</v>
      </c>
      <c r="IS58" s="18" t="str">
        <f t="shared" si="54"/>
        <v/>
      </c>
      <c r="IT58" s="17"/>
      <c r="IU58" s="17"/>
      <c r="IV58" s="17" t="str">
        <f t="shared" si="55"/>
        <v/>
      </c>
      <c r="IW58" s="14" t="str">
        <f t="shared" si="56"/>
        <v/>
      </c>
      <c r="IX58" s="17"/>
      <c r="IY58" s="17" t="str">
        <f>IFERROR(IF(VLOOKUP(C58,XANH_PIVOT!$C$5:$D$67,2,FALSE)=0,"",VLOOKUP(C58,XANH_PIVOT!$C$5:$D$67,2,FALSE)),"")</f>
        <v/>
      </c>
      <c r="IZ58" s="154" t="str">
        <f t="shared" si="67"/>
        <v/>
      </c>
      <c r="JA58" s="4"/>
      <c r="JB58" s="4"/>
      <c r="JC58" s="4"/>
      <c r="JD58" s="4"/>
      <c r="JE58" s="4"/>
      <c r="JF58" s="4"/>
      <c r="JG58" s="4"/>
      <c r="JH58" s="3"/>
      <c r="JI58" s="3"/>
      <c r="JJ58" t="str">
        <f>IF(IY58&lt;&gt;"", IFERROR(IF(VLOOKUP(C58,MACUAHANG!$A$5:$B$67,2,FALSE)=0,"",VLOOKUP(C58,MACUAHANG!$A$5:$B$67,2,FALSE)), ""), "")</f>
        <v/>
      </c>
      <c r="JK58" s="4"/>
      <c r="JL58" s="4" t="str">
        <f t="shared" si="57"/>
        <v/>
      </c>
      <c r="JM58" s="4"/>
      <c r="JN58" s="4"/>
      <c r="JO58" s="4"/>
      <c r="JP58" s="4"/>
      <c r="JQ58" s="4"/>
      <c r="JR58" s="4"/>
      <c r="JS58" s="4"/>
      <c r="JT58" s="4"/>
      <c r="JU58" s="18" t="str">
        <f t="shared" si="58"/>
        <v/>
      </c>
      <c r="JV58" s="17"/>
    </row>
    <row r="59" spans="1:282" ht="22.5" customHeight="1">
      <c r="A59" s="5">
        <v>28</v>
      </c>
      <c r="B59" s="264" t="s">
        <v>463</v>
      </c>
      <c r="C59" s="7" t="s">
        <v>114</v>
      </c>
      <c r="D59" s="24">
        <v>0</v>
      </c>
      <c r="E59" s="16" t="str">
        <f t="shared" si="10"/>
        <v/>
      </c>
      <c r="H59" s="28" t="str">
        <f t="shared" si="11"/>
        <v/>
      </c>
      <c r="I59" s="222" t="str">
        <f t="shared" si="12"/>
        <v/>
      </c>
      <c r="K59" t="str">
        <f>IFERROR(IF(VLOOKUP(C59,'PHÍ RÚT TIỀN'!$C$5:$F$67,4,FALSE)=0,"",VLOOKUP(C59,'PHÍ RÚT TIỀN'!$C$5:$F$67,4,FALSE)),"")</f>
        <v/>
      </c>
      <c r="L59" s="23" t="str">
        <f t="shared" si="59"/>
        <v/>
      </c>
      <c r="V59" t="str">
        <f>IF(K59&lt;&gt;"", IFERROR(IF(VLOOKUP(C59,MACUAHANG!$A$5:$B$67,2,FALSE)=0,"",VLOOKUP(C59,MACUAHANG!$A$5:$B$67,2,FALSE)), ""), "")</f>
        <v/>
      </c>
      <c r="X59" t="str">
        <f t="shared" si="13"/>
        <v/>
      </c>
      <c r="AG59" s="16" t="str">
        <f t="shared" si="14"/>
        <v/>
      </c>
      <c r="AH59" s="14"/>
      <c r="AI59" s="14"/>
      <c r="AJ59" s="16" t="str">
        <f t="shared" si="15"/>
        <v/>
      </c>
      <c r="AM59" s="28" t="str">
        <f t="shared" si="16"/>
        <v/>
      </c>
      <c r="AN59" t="str">
        <f t="shared" si="17"/>
        <v/>
      </c>
      <c r="AP59" t="str">
        <f>IFERROR(IF(VLOOKUP(C59,GRAB!$C59:$D121,2,FALSE)=0,"",VLOOKUP(C59,GRAB!C:D,2,FALSE)),"")</f>
        <v/>
      </c>
      <c r="AQ59" s="74" t="str">
        <f t="shared" si="60"/>
        <v/>
      </c>
      <c r="BA59" t="str">
        <f>IF(AP59&lt;&gt;"", IFERROR(IF(VLOOKUP(C59,MACUAHANG!$A$5:$B$67,2,FALSE)=0,"",VLOOKUP(C59,MACUAHANG!$A$5:$B$67,2,FALSE)), ""), "")</f>
        <v/>
      </c>
      <c r="BC59" t="str">
        <f t="shared" si="18"/>
        <v/>
      </c>
      <c r="BL59" s="72" t="str">
        <f t="shared" si="19"/>
        <v/>
      </c>
      <c r="BM59" s="14"/>
      <c r="BN59" s="14"/>
      <c r="BO59" s="158" t="str">
        <f t="shared" si="20"/>
        <v/>
      </c>
      <c r="BP59" s="17"/>
      <c r="BQ59" s="17"/>
      <c r="BR59" s="164" t="str">
        <f t="shared" si="21"/>
        <v/>
      </c>
      <c r="BS59" s="14" t="str">
        <f t="shared" si="22"/>
        <v/>
      </c>
      <c r="BT59" s="17"/>
      <c r="BU59" s="17" t="str">
        <f>IFERROR(IF(VLOOKUP(C59,BE!C59:D121,2,FALSE)=0,"",VLOOKUP(C59,BE!C:D,2,FALSE)),"")</f>
        <v/>
      </c>
      <c r="BV59" s="154" t="str">
        <f t="shared" si="61"/>
        <v/>
      </c>
      <c r="BW59" s="4"/>
      <c r="BX59" s="4"/>
      <c r="BY59" s="4"/>
      <c r="BZ59" s="4"/>
      <c r="CA59" s="4"/>
      <c r="CB59" s="4"/>
      <c r="CC59" s="4"/>
      <c r="CD59" s="3"/>
      <c r="CE59" s="3"/>
      <c r="CF59" t="str">
        <f>IF(BU59&lt;&gt;"", IFERROR(IF(VLOOKUP(C59,MACUAHANG!$A$5:$B$67,2,FALSE)=0,"",VLOOKUP(C59,MACUAHANG!$A$5:$B$67,2,FALSE)), ""), "")</f>
        <v/>
      </c>
      <c r="CG59" s="4"/>
      <c r="CH59" t="str">
        <f t="shared" si="23"/>
        <v/>
      </c>
      <c r="CI59" s="4"/>
      <c r="CJ59" s="4"/>
      <c r="CK59" s="4"/>
      <c r="CL59" s="4"/>
      <c r="CM59" s="4"/>
      <c r="CN59" s="4"/>
      <c r="CO59" s="4"/>
      <c r="CP59" s="4"/>
      <c r="CQ59" s="158" t="str">
        <f t="shared" si="24"/>
        <v/>
      </c>
      <c r="CR59" s="17"/>
      <c r="CS59" s="22" t="str">
        <f t="shared" si="25"/>
        <v/>
      </c>
      <c r="CT59" s="158" t="str">
        <f t="shared" si="26"/>
        <v/>
      </c>
      <c r="CU59" s="17"/>
      <c r="CV59" s="17"/>
      <c r="CW59" s="164" t="str">
        <f t="shared" si="27"/>
        <v/>
      </c>
      <c r="CX59" s="165" t="str">
        <f t="shared" si="28"/>
        <v/>
      </c>
      <c r="CY59" s="17"/>
      <c r="CZ59" s="163" t="str">
        <f>IFERROR(IF(VLOOKUP(C59,'ZALO-PAY'!$C$5:$F$67,2,FALSE)=0,"",VLOOKUP(C59,'ZALO-PAY'!$C$5:$F$67,2,FALSE)),"")</f>
        <v/>
      </c>
      <c r="DA59" s="154" t="str">
        <f t="shared" si="62"/>
        <v/>
      </c>
      <c r="DB59" s="4"/>
      <c r="DC59" s="4"/>
      <c r="DD59" s="4"/>
      <c r="DE59" s="4"/>
      <c r="DF59" s="4"/>
      <c r="DG59" s="4"/>
      <c r="DH59" s="4"/>
      <c r="DI59" s="3"/>
      <c r="DJ59" s="3"/>
      <c r="DK59" t="str">
        <f>IF(CZ59&lt;&gt;"", IFERROR(IF(VLOOKUP(C59,MACUAHANG!$A$5:$B$67,2,FALSE)=0,"",VLOOKUP(C59,MACUAHANG!$A$5:$B$67,2,FALSE)), ""), "")</f>
        <v/>
      </c>
      <c r="DL59" s="4"/>
      <c r="DM59" s="4" t="str">
        <f t="shared" si="29"/>
        <v/>
      </c>
      <c r="DN59" s="4"/>
      <c r="DO59" s="4"/>
      <c r="DP59" s="4"/>
      <c r="DQ59" s="4"/>
      <c r="DR59" s="4"/>
      <c r="DS59" s="4"/>
      <c r="DT59" s="4"/>
      <c r="DU59" s="4"/>
      <c r="DV59" s="158" t="str">
        <f t="shared" si="30"/>
        <v/>
      </c>
      <c r="DW59" s="17"/>
      <c r="DX59" s="22" t="str">
        <f t="shared" si="31"/>
        <v/>
      </c>
      <c r="DY59" s="158" t="str">
        <f t="shared" si="32"/>
        <v/>
      </c>
      <c r="DZ59" s="17"/>
      <c r="EA59" s="17"/>
      <c r="EB59" s="164" t="str">
        <f t="shared" si="33"/>
        <v/>
      </c>
      <c r="EC59" s="14" t="str">
        <f t="shared" si="34"/>
        <v/>
      </c>
      <c r="ED59" s="17"/>
      <c r="EE59" s="163" t="str">
        <f>IFERROR(IF(VLOOKUP(C59,'VN-PAY'!$C$5:$D$67,2,FALSE)=0,"",VLOOKUP(C59,'VN-PAY'!$C$5:$D$67,2,FALSE)),"")</f>
        <v/>
      </c>
      <c r="EF59" s="154" t="str">
        <f t="shared" si="63"/>
        <v/>
      </c>
      <c r="EG59" s="4"/>
      <c r="EH59" s="4"/>
      <c r="EI59" s="4"/>
      <c r="EJ59" s="4"/>
      <c r="EK59" s="4"/>
      <c r="EL59" s="4"/>
      <c r="EM59" s="4"/>
      <c r="EN59" s="3"/>
      <c r="EO59" s="3"/>
      <c r="EP59" t="str">
        <f>IF(EE59&lt;&gt;"", IFERROR(IF(VLOOKUP(C59,MACUAHANG!$A$5:$B$67,2,FALSE)=0,"",VLOOKUP(C59,MACUAHANG!$A$5:$B$67,2,FALSE)), ""), "")</f>
        <v/>
      </c>
      <c r="EQ59" s="4"/>
      <c r="ER59" s="4" t="str">
        <f t="shared" si="35"/>
        <v/>
      </c>
      <c r="ES59" s="4"/>
      <c r="ET59" s="4"/>
      <c r="EU59" s="4"/>
      <c r="EV59" s="4"/>
      <c r="EW59" s="4"/>
      <c r="EX59" s="4"/>
      <c r="EY59" s="4"/>
      <c r="EZ59" s="4"/>
      <c r="FA59" s="158" t="str">
        <f t="shared" si="36"/>
        <v/>
      </c>
      <c r="FB59" s="17"/>
      <c r="FC59" s="22" t="str">
        <f t="shared" si="37"/>
        <v/>
      </c>
      <c r="FD59" s="158" t="str">
        <f t="shared" si="38"/>
        <v/>
      </c>
      <c r="FE59" s="17"/>
      <c r="FF59" s="17"/>
      <c r="FG59" s="17" t="str">
        <f t="shared" si="39"/>
        <v/>
      </c>
      <c r="FH59" s="14" t="str">
        <f t="shared" si="40"/>
        <v/>
      </c>
      <c r="FI59" s="17"/>
      <c r="FJ59" s="200" t="str">
        <f>IFERROR(IF(VLOOKUP(C59,VILL!$A$5:$E$68,4,FALSE)=0,"",VLOOKUP(C59,VILL!$A$5:$E$68,4,FALSE)),"")</f>
        <v/>
      </c>
      <c r="FK59" s="154" t="str">
        <f t="shared" si="64"/>
        <v/>
      </c>
      <c r="FL59" s="4"/>
      <c r="FM59" s="4"/>
      <c r="FN59" s="4"/>
      <c r="FO59" s="4"/>
      <c r="FP59" s="4"/>
      <c r="FQ59" s="4"/>
      <c r="FR59" s="4"/>
      <c r="FS59" s="3"/>
      <c r="FT59" s="3"/>
      <c r="FU59" t="str">
        <f>IF(FJ59&lt;&gt;"", IFERROR(IF(VLOOKUP(C59,MACUAHANG!$A$5:$B$67,2,FALSE)=0,"",VLOOKUP(C59,MACUAHANG!$A$5:$B$67,2,FALSE)), ""), "")</f>
        <v/>
      </c>
      <c r="FV59" s="4"/>
      <c r="FW59" s="4" t="str">
        <f t="shared" si="41"/>
        <v/>
      </c>
      <c r="FX59" s="4"/>
      <c r="FY59" s="4"/>
      <c r="FZ59" s="4"/>
      <c r="GA59" s="4"/>
      <c r="GB59" s="4"/>
      <c r="GC59" s="4"/>
      <c r="GD59" s="4"/>
      <c r="GE59" s="4"/>
      <c r="GF59" s="158" t="str">
        <f t="shared" si="42"/>
        <v/>
      </c>
      <c r="GG59" s="17"/>
      <c r="GH59" s="14"/>
      <c r="GI59" s="18" t="str">
        <f t="shared" si="43"/>
        <v/>
      </c>
      <c r="GJ59" s="17"/>
      <c r="GK59" s="17"/>
      <c r="GL59" s="17" t="str">
        <f t="shared" si="44"/>
        <v/>
      </c>
      <c r="GM59" s="14" t="str">
        <f t="shared" si="45"/>
        <v/>
      </c>
      <c r="GN59" s="17"/>
      <c r="GO59" s="17" t="str">
        <f>IFERROR(IF(VLOOKUP(C59,RYO!$A$5:$E$68,4,FALSE)=0,"",VLOOKUP(C59,RYO!$A$5:$E$68,4,FALSE)),"")</f>
        <v/>
      </c>
      <c r="GP59" s="154" t="str">
        <f t="shared" si="65"/>
        <v/>
      </c>
      <c r="GQ59" s="4"/>
      <c r="GR59" s="4"/>
      <c r="GS59" s="4"/>
      <c r="GT59" s="4"/>
      <c r="GU59" s="4"/>
      <c r="GV59" s="4"/>
      <c r="GW59" s="4"/>
      <c r="GX59" s="3"/>
      <c r="GY59" s="3"/>
      <c r="GZ59" t="str">
        <f>IF(GO59&lt;&gt;"", IFERROR(IF(VLOOKUP(C59,MACUAHANG!$A$5:$B$67,2,FALSE)=0,"",VLOOKUP(C59,MACUAHANG!$A$5:$B$67,2,FALSE)), ""), "")</f>
        <v/>
      </c>
      <c r="HA59" s="4"/>
      <c r="HB59" s="4" t="str">
        <f t="shared" si="46"/>
        <v/>
      </c>
      <c r="HC59" s="4"/>
      <c r="HD59" s="4"/>
      <c r="HE59" s="4"/>
      <c r="HF59" s="4"/>
      <c r="HG59" s="4"/>
      <c r="HH59" s="4"/>
      <c r="HI59" s="4"/>
      <c r="HJ59" s="4"/>
      <c r="HK59" s="18" t="str">
        <f t="shared" si="47"/>
        <v/>
      </c>
      <c r="HL59" s="17"/>
      <c r="HM59" s="14"/>
      <c r="HN59" s="158">
        <f t="shared" si="48"/>
        <v>45909</v>
      </c>
      <c r="HO59" s="17"/>
      <c r="HP59" s="17"/>
      <c r="HQ59" s="17">
        <f t="shared" si="49"/>
        <v>1121</v>
      </c>
      <c r="HR59" s="14" t="str">
        <f t="shared" si="50"/>
        <v>113103</v>
      </c>
      <c r="HS59" s="17"/>
      <c r="HT59" s="163">
        <f>IFERROR(IF(VLOOKUP(C59,'MOMO '!C:E,3,FALSE)=0,"",VLOOKUP(C59,'MOMO '!C:E,3,FALSE)),"")</f>
        <v>3256</v>
      </c>
      <c r="HU59" s="154" t="str">
        <f t="shared" si="66"/>
        <v>Chi phí chiết khấu trả cho kênh đối tác MoMo 09/09/2025 chi nhánh CÀ PHÊ MUỐI CHÚ LONG - ĐẠI LỘ ĐỒNG KHỞI - BẾN TRE</v>
      </c>
      <c r="HV59" s="4"/>
      <c r="HW59" s="4"/>
      <c r="HX59" s="4"/>
      <c r="HY59" s="4"/>
      <c r="HZ59" s="4"/>
      <c r="IA59" s="4"/>
      <c r="IB59" s="4"/>
      <c r="IC59" s="3"/>
      <c r="ID59" s="3"/>
      <c r="IE59" t="str">
        <f>IF(HT59&lt;&gt;"", IFERROR(IF(VLOOKUP(C59,MACUAHANG!$A$5:$B$67,2,FALSE)=0,"",VLOOKUP(C59,MACUAHANG!$A$5:$B$67,2,FALSE)), ""), "")</f>
        <v>CH.13CDLDK</v>
      </c>
      <c r="IF59" s="4"/>
      <c r="IG59" s="4" t="str">
        <f t="shared" si="51"/>
        <v>VH.PHH</v>
      </c>
      <c r="IH59" s="4"/>
      <c r="II59" s="4"/>
      <c r="IJ59" s="4"/>
      <c r="IK59" s="4"/>
      <c r="IL59" s="4"/>
      <c r="IM59" s="4"/>
      <c r="IN59" s="4"/>
      <c r="IO59" s="4"/>
      <c r="IP59" s="18">
        <f t="shared" si="52"/>
        <v>45909</v>
      </c>
      <c r="IQ59" s="17"/>
      <c r="IR59" s="22" t="str">
        <f t="shared" si="53"/>
        <v>Momo</v>
      </c>
      <c r="IS59" s="18" t="str">
        <f t="shared" si="54"/>
        <v/>
      </c>
      <c r="IT59" s="17"/>
      <c r="IU59" s="17"/>
      <c r="IV59" s="17" t="str">
        <f t="shared" si="55"/>
        <v/>
      </c>
      <c r="IW59" s="14" t="str">
        <f t="shared" si="56"/>
        <v/>
      </c>
      <c r="IX59" s="17"/>
      <c r="IY59" s="17" t="str">
        <f>IFERROR(IF(VLOOKUP(C59,XANH_PIVOT!$C$5:$D$67,2,FALSE)=0,"",VLOOKUP(C59,XANH_PIVOT!$C$5:$D$67,2,FALSE)),"")</f>
        <v/>
      </c>
      <c r="IZ59" s="154" t="str">
        <f t="shared" si="67"/>
        <v/>
      </c>
      <c r="JA59" s="4"/>
      <c r="JB59" s="4"/>
      <c r="JC59" s="4"/>
      <c r="JD59" s="4"/>
      <c r="JE59" s="4"/>
      <c r="JF59" s="4"/>
      <c r="JG59" s="4"/>
      <c r="JH59" s="3"/>
      <c r="JI59" s="3"/>
      <c r="JJ59" t="str">
        <f>IF(IY59&lt;&gt;"", IFERROR(IF(VLOOKUP(C59,MACUAHANG!$A$5:$B$67,2,FALSE)=0,"",VLOOKUP(C59,MACUAHANG!$A$5:$B$67,2,FALSE)), ""), "")</f>
        <v/>
      </c>
      <c r="JK59" s="4"/>
      <c r="JL59" s="4" t="str">
        <f t="shared" si="57"/>
        <v/>
      </c>
      <c r="JM59" s="4"/>
      <c r="JN59" s="4"/>
      <c r="JO59" s="4"/>
      <c r="JP59" s="4"/>
      <c r="JQ59" s="4"/>
      <c r="JR59" s="4"/>
      <c r="JS59" s="4"/>
      <c r="JT59" s="4"/>
      <c r="JU59" s="18" t="str">
        <f t="shared" si="58"/>
        <v/>
      </c>
      <c r="JV59" s="17"/>
    </row>
    <row r="60" spans="1:282" ht="22.5" customHeight="1">
      <c r="A60" s="5">
        <f t="shared" si="9"/>
        <v>29</v>
      </c>
      <c r="B60" s="264" t="s">
        <v>464</v>
      </c>
      <c r="C60" s="6" t="s">
        <v>115</v>
      </c>
      <c r="D60" s="25">
        <v>0</v>
      </c>
      <c r="E60" s="16" t="str">
        <f t="shared" si="10"/>
        <v/>
      </c>
      <c r="H60" s="28" t="str">
        <f t="shared" si="11"/>
        <v/>
      </c>
      <c r="I60" s="222" t="str">
        <f t="shared" si="12"/>
        <v/>
      </c>
      <c r="K60" t="str">
        <f>IFERROR(IF(VLOOKUP(C60,'PHÍ RÚT TIỀN'!$C$5:$F$67,4,FALSE)=0,"",VLOOKUP(C60,'PHÍ RÚT TIỀN'!$C$5:$F$67,4,FALSE)),"")</f>
        <v/>
      </c>
      <c r="L60" s="23" t="str">
        <f t="shared" si="59"/>
        <v/>
      </c>
      <c r="V60" t="str">
        <f>IF(K60&lt;&gt;"", IFERROR(IF(VLOOKUP(C60,MACUAHANG!$A$5:$B$67,2,FALSE)=0,"",VLOOKUP(C60,MACUAHANG!$A$5:$B$67,2,FALSE)), ""), "")</f>
        <v/>
      </c>
      <c r="X60" t="str">
        <f t="shared" si="13"/>
        <v/>
      </c>
      <c r="AG60" s="16" t="str">
        <f t="shared" si="14"/>
        <v/>
      </c>
      <c r="AH60" s="14"/>
      <c r="AI60" s="14"/>
      <c r="AJ60" s="16" t="str">
        <f t="shared" si="15"/>
        <v/>
      </c>
      <c r="AM60" s="28" t="str">
        <f t="shared" si="16"/>
        <v/>
      </c>
      <c r="AN60" t="str">
        <f t="shared" si="17"/>
        <v/>
      </c>
      <c r="AP60" t="str">
        <f>IFERROR(IF(VLOOKUP(C60,GRAB!$C60:$D122,2,FALSE)=0,"",VLOOKUP(C60,GRAB!C:D,2,FALSE)),"")</f>
        <v/>
      </c>
      <c r="AQ60" s="74" t="str">
        <f t="shared" si="60"/>
        <v/>
      </c>
      <c r="BA60" t="str">
        <f>IF(AP60&lt;&gt;"", IFERROR(IF(VLOOKUP(C60,MACUAHANG!$A$5:$B$67,2,FALSE)=0,"",VLOOKUP(C60,MACUAHANG!$A$5:$B$67,2,FALSE)), ""), "")</f>
        <v/>
      </c>
      <c r="BC60" t="str">
        <f t="shared" si="18"/>
        <v/>
      </c>
      <c r="BL60" s="72" t="str">
        <f t="shared" si="19"/>
        <v/>
      </c>
      <c r="BM60" s="14"/>
      <c r="BN60" s="14"/>
      <c r="BO60" s="158" t="str">
        <f t="shared" si="20"/>
        <v/>
      </c>
      <c r="BP60" s="17"/>
      <c r="BQ60" s="17"/>
      <c r="BR60" s="164" t="str">
        <f t="shared" si="21"/>
        <v/>
      </c>
      <c r="BS60" s="14" t="str">
        <f t="shared" si="22"/>
        <v/>
      </c>
      <c r="BT60" s="17"/>
      <c r="BU60" s="17" t="str">
        <f>IFERROR(IF(VLOOKUP(C60,BE!C60:D122,2,FALSE)=0,"",VLOOKUP(C60,BE!C:D,2,FALSE)),"")</f>
        <v/>
      </c>
      <c r="BV60" s="154" t="str">
        <f t="shared" si="61"/>
        <v/>
      </c>
      <c r="BW60" s="4"/>
      <c r="BX60" s="4"/>
      <c r="BY60" s="4"/>
      <c r="BZ60" s="4"/>
      <c r="CA60" s="4"/>
      <c r="CB60" s="4"/>
      <c r="CC60" s="4"/>
      <c r="CD60" s="3"/>
      <c r="CE60" s="3"/>
      <c r="CF60" t="str">
        <f>IF(BU60&lt;&gt;"", IFERROR(IF(VLOOKUP(C60,MACUAHANG!$A$5:$B$67,2,FALSE)=0,"",VLOOKUP(C60,MACUAHANG!$A$5:$B$67,2,FALSE)), ""), "")</f>
        <v/>
      </c>
      <c r="CG60" s="4"/>
      <c r="CH60" t="str">
        <f t="shared" si="23"/>
        <v/>
      </c>
      <c r="CI60" s="4"/>
      <c r="CJ60" s="4"/>
      <c r="CK60" s="4"/>
      <c r="CL60" s="4"/>
      <c r="CM60" s="4"/>
      <c r="CN60" s="4"/>
      <c r="CO60" s="4"/>
      <c r="CP60" s="4"/>
      <c r="CQ60" s="158" t="str">
        <f t="shared" si="24"/>
        <v/>
      </c>
      <c r="CR60" s="17"/>
      <c r="CS60" s="22" t="str">
        <f t="shared" si="25"/>
        <v/>
      </c>
      <c r="CT60" s="158">
        <f t="shared" si="26"/>
        <v>45909</v>
      </c>
      <c r="CU60" s="17"/>
      <c r="CV60" s="17"/>
      <c r="CW60" s="164">
        <f t="shared" si="27"/>
        <v>1121</v>
      </c>
      <c r="CX60" s="165" t="str">
        <f t="shared" si="28"/>
        <v>113106</v>
      </c>
      <c r="CY60" s="17"/>
      <c r="CZ60" s="163">
        <f>IFERROR(IF(VLOOKUP(C60,'ZALO-PAY'!$C$5:$F$67,2,FALSE)=0,"",VLOOKUP(C60,'ZALO-PAY'!$C$5:$F$67,2,FALSE)),"")</f>
        <v>1442</v>
      </c>
      <c r="DA60" s="154" t="str">
        <f t="shared" si="62"/>
        <v>Chi phí chiết khấu trả cho kênh đối tác ZaloPay 09/09/2025 chi nhánh CÀ PHÊ MUỐI CHÚ LONG - 422 HÀ HOÀNG HỔ</v>
      </c>
      <c r="DB60" s="4"/>
      <c r="DC60" s="4"/>
      <c r="DD60" s="4"/>
      <c r="DE60" s="4"/>
      <c r="DF60" s="4"/>
      <c r="DG60" s="4"/>
      <c r="DH60" s="4"/>
      <c r="DI60" s="3"/>
      <c r="DJ60" s="3"/>
      <c r="DK60" t="str">
        <f>IF(CZ60&lt;&gt;"", IFERROR(IF(VLOOKUP(C60,MACUAHANG!$A$5:$B$67,2,FALSE)=0,"",VLOOKUP(C60,MACUAHANG!$A$5:$B$67,2,FALSE)), ""), "")</f>
        <v>CH.422HHH</v>
      </c>
      <c r="DL60" s="4"/>
      <c r="DM60" s="4" t="str">
        <f t="shared" si="29"/>
        <v>VH.PHH</v>
      </c>
      <c r="DN60" s="4"/>
      <c r="DO60" s="4"/>
      <c r="DP60" s="4"/>
      <c r="DQ60" s="4"/>
      <c r="DR60" s="4"/>
      <c r="DS60" s="4"/>
      <c r="DT60" s="4"/>
      <c r="DU60" s="4"/>
      <c r="DV60" s="158">
        <f t="shared" si="30"/>
        <v>45909</v>
      </c>
      <c r="DW60" s="17"/>
      <c r="DX60" s="22" t="str">
        <f t="shared" si="31"/>
        <v>ZaloPay</v>
      </c>
      <c r="DY60" s="158">
        <f t="shared" si="32"/>
        <v>45909</v>
      </c>
      <c r="DZ60" s="17"/>
      <c r="EA60" s="17"/>
      <c r="EB60" s="164">
        <f t="shared" si="33"/>
        <v>1121</v>
      </c>
      <c r="EC60" s="14" t="str">
        <f t="shared" si="34"/>
        <v>113111</v>
      </c>
      <c r="ED60" s="17"/>
      <c r="EE60" s="163">
        <f>IFERROR(IF(VLOOKUP(C60,'VN-PAY'!$C$5:$D$67,2,FALSE)=0,"",VLOOKUP(C60,'VN-PAY'!$C$5:$D$67,2,FALSE)),"")</f>
        <v>1504</v>
      </c>
      <c r="EF60" s="154" t="str">
        <f t="shared" si="63"/>
        <v>Chi phí chiết khấu trả cho kênh đối tác VnPay 09/09/2025 chi nhánh CÀ PHÊ MUỐI CHÚ LONG - 422 HÀ HOÀNG HỔ</v>
      </c>
      <c r="EG60" s="4"/>
      <c r="EH60" s="4"/>
      <c r="EI60" s="4"/>
      <c r="EJ60" s="4"/>
      <c r="EK60" s="4"/>
      <c r="EL60" s="4"/>
      <c r="EM60" s="4"/>
      <c r="EN60" s="3"/>
      <c r="EO60" s="3"/>
      <c r="EP60" t="str">
        <f>IF(EE60&lt;&gt;"", IFERROR(IF(VLOOKUP(C60,MACUAHANG!$A$5:$B$67,2,FALSE)=0,"",VLOOKUP(C60,MACUAHANG!$A$5:$B$67,2,FALSE)), ""), "")</f>
        <v>CH.422HHH</v>
      </c>
      <c r="EQ60" s="4"/>
      <c r="ER60" s="4" t="str">
        <f t="shared" si="35"/>
        <v>VH.PHH</v>
      </c>
      <c r="ES60" s="4"/>
      <c r="ET60" s="4"/>
      <c r="EU60" s="4"/>
      <c r="EV60" s="4"/>
      <c r="EW60" s="4"/>
      <c r="EX60" s="4"/>
      <c r="EY60" s="4"/>
      <c r="EZ60" s="4"/>
      <c r="FA60" s="158">
        <f t="shared" si="36"/>
        <v>45909</v>
      </c>
      <c r="FB60" s="17"/>
      <c r="FC60" s="22" t="str">
        <f t="shared" si="37"/>
        <v>VNPay</v>
      </c>
      <c r="FD60" s="158" t="str">
        <f t="shared" si="38"/>
        <v/>
      </c>
      <c r="FE60" s="17"/>
      <c r="FF60" s="17"/>
      <c r="FG60" s="17" t="str">
        <f t="shared" si="39"/>
        <v/>
      </c>
      <c r="FH60" s="14" t="str">
        <f t="shared" si="40"/>
        <v/>
      </c>
      <c r="FI60" s="17"/>
      <c r="FJ60" s="200" t="str">
        <f>IFERROR(IF(VLOOKUP(C60,VILL!$A$5:$E$68,4,FALSE)=0,"",VLOOKUP(C60,VILL!$A$5:$E$68,4,FALSE)),"")</f>
        <v/>
      </c>
      <c r="FK60" s="154" t="str">
        <f t="shared" si="64"/>
        <v/>
      </c>
      <c r="FL60" s="4"/>
      <c r="FM60" s="4"/>
      <c r="FN60" s="4"/>
      <c r="FO60" s="4"/>
      <c r="FP60" s="4"/>
      <c r="FQ60" s="4"/>
      <c r="FR60" s="4"/>
      <c r="FS60" s="3"/>
      <c r="FT60" s="3"/>
      <c r="FU60" t="str">
        <f>IF(FJ60&lt;&gt;"", IFERROR(IF(VLOOKUP(C60,MACUAHANG!$A$5:$B$67,2,FALSE)=0,"",VLOOKUP(C60,MACUAHANG!$A$5:$B$67,2,FALSE)), ""), "")</f>
        <v/>
      </c>
      <c r="FV60" s="4"/>
      <c r="FW60" s="4" t="str">
        <f t="shared" si="41"/>
        <v/>
      </c>
      <c r="FX60" s="4"/>
      <c r="FY60" s="4"/>
      <c r="FZ60" s="4"/>
      <c r="GA60" s="4"/>
      <c r="GB60" s="4"/>
      <c r="GC60" s="4"/>
      <c r="GD60" s="4"/>
      <c r="GE60" s="4"/>
      <c r="GF60" s="158" t="str">
        <f t="shared" si="42"/>
        <v/>
      </c>
      <c r="GG60" s="17"/>
      <c r="GH60" s="14"/>
      <c r="GI60" s="18" t="str">
        <f t="shared" si="43"/>
        <v/>
      </c>
      <c r="GJ60" s="17"/>
      <c r="GK60" s="17"/>
      <c r="GL60" s="17" t="str">
        <f t="shared" si="44"/>
        <v/>
      </c>
      <c r="GM60" s="14" t="str">
        <f t="shared" si="45"/>
        <v/>
      </c>
      <c r="GN60" s="17"/>
      <c r="GO60" s="17" t="str">
        <f>IFERROR(IF(VLOOKUP(C60,RYO!$A$5:$E$68,4,FALSE)=0,"",VLOOKUP(C60,RYO!$A$5:$E$68,4,FALSE)),"")</f>
        <v/>
      </c>
      <c r="GP60" s="154" t="str">
        <f t="shared" si="65"/>
        <v/>
      </c>
      <c r="GQ60" s="4"/>
      <c r="GR60" s="4"/>
      <c r="GS60" s="4"/>
      <c r="GT60" s="4"/>
      <c r="GU60" s="4"/>
      <c r="GV60" s="4"/>
      <c r="GW60" s="4"/>
      <c r="GX60" s="3"/>
      <c r="GY60" s="3"/>
      <c r="GZ60" t="str">
        <f>IF(GO60&lt;&gt;"", IFERROR(IF(VLOOKUP(C60,MACUAHANG!$A$5:$B$67,2,FALSE)=0,"",VLOOKUP(C60,MACUAHANG!$A$5:$B$67,2,FALSE)), ""), "")</f>
        <v/>
      </c>
      <c r="HA60" s="4"/>
      <c r="HB60" s="4" t="str">
        <f t="shared" si="46"/>
        <v/>
      </c>
      <c r="HC60" s="4"/>
      <c r="HD60" s="4"/>
      <c r="HE60" s="4"/>
      <c r="HF60" s="4"/>
      <c r="HG60" s="4"/>
      <c r="HH60" s="4"/>
      <c r="HI60" s="4"/>
      <c r="HJ60" s="4"/>
      <c r="HK60" s="18" t="str">
        <f t="shared" si="47"/>
        <v/>
      </c>
      <c r="HL60" s="17"/>
      <c r="HM60" s="14"/>
      <c r="HN60" s="158" t="str">
        <f t="shared" si="48"/>
        <v/>
      </c>
      <c r="HO60" s="17"/>
      <c r="HP60" s="17"/>
      <c r="HQ60" s="17" t="str">
        <f t="shared" si="49"/>
        <v/>
      </c>
      <c r="HR60" s="14" t="str">
        <f t="shared" si="50"/>
        <v/>
      </c>
      <c r="HS60" s="17"/>
      <c r="HT60" s="163" t="str">
        <f>IFERROR(IF(VLOOKUP(C60,'MOMO '!C:E,3,FALSE)=0,"",VLOOKUP(C60,'MOMO '!C:E,3,FALSE)),"")</f>
        <v/>
      </c>
      <c r="HU60" s="154" t="str">
        <f t="shared" si="66"/>
        <v/>
      </c>
      <c r="HV60" s="4"/>
      <c r="HW60" s="4"/>
      <c r="HX60" s="4"/>
      <c r="HY60" s="4"/>
      <c r="HZ60" s="4"/>
      <c r="IA60" s="4"/>
      <c r="IB60" s="4"/>
      <c r="IC60" s="3"/>
      <c r="ID60" s="3"/>
      <c r="IE60" t="str">
        <f>IF(HT60&lt;&gt;"", IFERROR(IF(VLOOKUP(C60,MACUAHANG!$A$5:$B$67,2,FALSE)=0,"",VLOOKUP(C60,MACUAHANG!$A$5:$B$67,2,FALSE)), ""), "")</f>
        <v/>
      </c>
      <c r="IF60" s="4"/>
      <c r="IG60" s="4" t="str">
        <f t="shared" si="51"/>
        <v/>
      </c>
      <c r="IH60" s="4"/>
      <c r="II60" s="4"/>
      <c r="IJ60" s="4"/>
      <c r="IK60" s="4"/>
      <c r="IL60" s="4"/>
      <c r="IM60" s="4"/>
      <c r="IN60" s="4"/>
      <c r="IO60" s="4"/>
      <c r="IP60" s="18" t="str">
        <f t="shared" si="52"/>
        <v/>
      </c>
      <c r="IQ60" s="17"/>
      <c r="IR60" s="22" t="str">
        <f t="shared" si="53"/>
        <v/>
      </c>
      <c r="IS60" s="18" t="str">
        <f t="shared" si="54"/>
        <v/>
      </c>
      <c r="IT60" s="17"/>
      <c r="IU60" s="17"/>
      <c r="IV60" s="17" t="str">
        <f t="shared" si="55"/>
        <v/>
      </c>
      <c r="IW60" s="14" t="str">
        <f t="shared" si="56"/>
        <v/>
      </c>
      <c r="IX60" s="17"/>
      <c r="IY60" s="17" t="str">
        <f>IFERROR(IF(VLOOKUP(C60,XANH_PIVOT!$C$5:$D$67,2,FALSE)=0,"",VLOOKUP(C60,XANH_PIVOT!$C$5:$D$67,2,FALSE)),"")</f>
        <v/>
      </c>
      <c r="IZ60" s="154" t="str">
        <f t="shared" si="67"/>
        <v/>
      </c>
      <c r="JA60" s="4"/>
      <c r="JB60" s="4"/>
      <c r="JC60" s="4"/>
      <c r="JD60" s="4"/>
      <c r="JE60" s="4"/>
      <c r="JF60" s="4"/>
      <c r="JG60" s="4"/>
      <c r="JH60" s="3"/>
      <c r="JI60" s="3"/>
      <c r="JJ60" t="str">
        <f>IF(IY60&lt;&gt;"", IFERROR(IF(VLOOKUP(C60,MACUAHANG!$A$5:$B$67,2,FALSE)=0,"",VLOOKUP(C60,MACUAHANG!$A$5:$B$67,2,FALSE)), ""), "")</f>
        <v/>
      </c>
      <c r="JK60" s="4"/>
      <c r="JL60" s="4" t="str">
        <f t="shared" si="57"/>
        <v/>
      </c>
      <c r="JM60" s="4"/>
      <c r="JN60" s="4"/>
      <c r="JO60" s="4"/>
      <c r="JP60" s="4"/>
      <c r="JQ60" s="4"/>
      <c r="JR60" s="4"/>
      <c r="JS60" s="4"/>
      <c r="JT60" s="4"/>
      <c r="JU60" s="18" t="str">
        <f t="shared" si="58"/>
        <v/>
      </c>
      <c r="JV60" s="17"/>
    </row>
    <row r="61" spans="1:282" ht="22.5" customHeight="1">
      <c r="A61" s="5">
        <v>29</v>
      </c>
      <c r="B61" s="264" t="s">
        <v>465</v>
      </c>
      <c r="C61" s="7" t="s">
        <v>117</v>
      </c>
      <c r="D61" s="24" t="s">
        <v>414</v>
      </c>
      <c r="E61" s="16" t="str">
        <f t="shared" si="10"/>
        <v/>
      </c>
      <c r="H61" s="28" t="str">
        <f t="shared" si="11"/>
        <v/>
      </c>
      <c r="I61" s="222" t="str">
        <f t="shared" si="12"/>
        <v/>
      </c>
      <c r="K61" t="str">
        <f>IFERROR(IF(VLOOKUP(C61,'PHÍ RÚT TIỀN'!$C$5:$F$67,4,FALSE)=0,"",VLOOKUP(C61,'PHÍ RÚT TIỀN'!$C$5:$F$67,4,FALSE)),"")</f>
        <v/>
      </c>
      <c r="L61" s="23" t="str">
        <f t="shared" si="59"/>
        <v/>
      </c>
      <c r="V61" t="str">
        <f>IF(K61&lt;&gt;"", IFERROR(IF(VLOOKUP(C61,MACUAHANG!$A$5:$B$67,2,FALSE)=0,"",VLOOKUP(C61,MACUAHANG!$A$5:$B$67,2,FALSE)), ""), "")</f>
        <v/>
      </c>
      <c r="X61" t="str">
        <f t="shared" si="13"/>
        <v/>
      </c>
      <c r="AG61" s="16" t="str">
        <f t="shared" si="14"/>
        <v/>
      </c>
      <c r="AH61" s="14"/>
      <c r="AI61" s="14"/>
      <c r="AJ61" s="16" t="str">
        <f t="shared" si="15"/>
        <v/>
      </c>
      <c r="AM61" s="28" t="str">
        <f t="shared" si="16"/>
        <v/>
      </c>
      <c r="AN61" t="str">
        <f t="shared" si="17"/>
        <v/>
      </c>
      <c r="AP61" t="str">
        <f>IFERROR(IF(VLOOKUP(C61,GRAB!$C61:$D123,2,FALSE)=0,"",VLOOKUP(C61,GRAB!C:D,2,FALSE)),"")</f>
        <v/>
      </c>
      <c r="AQ61" s="74" t="str">
        <f t="shared" si="60"/>
        <v/>
      </c>
      <c r="BA61" t="str">
        <f>IF(AP61&lt;&gt;"", IFERROR(IF(VLOOKUP(C61,MACUAHANG!$A$5:$B$67,2,FALSE)=0,"",VLOOKUP(C61,MACUAHANG!$A$5:$B$67,2,FALSE)), ""), "")</f>
        <v/>
      </c>
      <c r="BC61" t="str">
        <f t="shared" si="18"/>
        <v/>
      </c>
      <c r="BL61" s="72" t="str">
        <f t="shared" si="19"/>
        <v/>
      </c>
      <c r="BM61" s="14"/>
      <c r="BN61" s="14"/>
      <c r="BO61" s="158" t="str">
        <f t="shared" si="20"/>
        <v/>
      </c>
      <c r="BP61" s="17"/>
      <c r="BQ61" s="17"/>
      <c r="BR61" s="164" t="str">
        <f t="shared" si="21"/>
        <v/>
      </c>
      <c r="BS61" s="14" t="str">
        <f t="shared" si="22"/>
        <v/>
      </c>
      <c r="BT61" s="17"/>
      <c r="BU61" s="17" t="str">
        <f>IFERROR(IF(VLOOKUP(C61,BE!C61:D123,2,FALSE)=0,"",VLOOKUP(C61,BE!C:D,2,FALSE)),"")</f>
        <v/>
      </c>
      <c r="BV61" s="154" t="str">
        <f t="shared" si="61"/>
        <v/>
      </c>
      <c r="BW61" s="4"/>
      <c r="BX61" s="4"/>
      <c r="BY61" s="4"/>
      <c r="BZ61" s="4"/>
      <c r="CA61" s="4"/>
      <c r="CB61" s="4"/>
      <c r="CC61" s="4"/>
      <c r="CD61" s="3"/>
      <c r="CE61" s="3"/>
      <c r="CF61" t="str">
        <f>IF(BU61&lt;&gt;"", IFERROR(IF(VLOOKUP(C61,MACUAHANG!$A$5:$B$67,2,FALSE)=0,"",VLOOKUP(C61,MACUAHANG!$A$5:$B$67,2,FALSE)), ""), "")</f>
        <v/>
      </c>
      <c r="CG61" s="4"/>
      <c r="CH61" t="str">
        <f t="shared" si="23"/>
        <v/>
      </c>
      <c r="CI61" s="4"/>
      <c r="CJ61" s="4"/>
      <c r="CK61" s="4"/>
      <c r="CL61" s="4"/>
      <c r="CM61" s="4"/>
      <c r="CN61" s="4"/>
      <c r="CO61" s="4"/>
      <c r="CP61" s="4"/>
      <c r="CQ61" s="158" t="str">
        <f t="shared" si="24"/>
        <v/>
      </c>
      <c r="CR61" s="17"/>
      <c r="CS61" s="22" t="str">
        <f t="shared" si="25"/>
        <v/>
      </c>
      <c r="CT61" s="158">
        <f t="shared" si="26"/>
        <v>45909</v>
      </c>
      <c r="CU61" s="17"/>
      <c r="CV61" s="17"/>
      <c r="CW61" s="164">
        <f t="shared" si="27"/>
        <v>1121</v>
      </c>
      <c r="CX61" s="165" t="str">
        <f t="shared" si="28"/>
        <v>113106</v>
      </c>
      <c r="CY61" s="17"/>
      <c r="CZ61" s="163">
        <f>IFERROR(IF(VLOOKUP(C61,'ZALO-PAY'!$C$5:$F$67,2,FALSE)=0,"",VLOOKUP(C61,'ZALO-PAY'!$C$5:$F$67,2,FALSE)),"")</f>
        <v>798</v>
      </c>
      <c r="DA61" s="154" t="str">
        <f t="shared" si="62"/>
        <v>Chi phí chiết khấu trả cho kênh đối tác ZaloPay 09/09/2025 chi nhánh CÀ PHÊ MUỐI CHÚ LONG - 108 TRẦN HƯNG ĐẠO - CẦN THƠ</v>
      </c>
      <c r="DB61" s="4"/>
      <c r="DC61" s="4"/>
      <c r="DD61" s="4"/>
      <c r="DE61" s="4"/>
      <c r="DF61" s="4"/>
      <c r="DG61" s="4"/>
      <c r="DH61" s="4"/>
      <c r="DI61" s="3"/>
      <c r="DJ61" s="3"/>
      <c r="DK61" t="str">
        <f>IF(CZ61&lt;&gt;"", IFERROR(IF(VLOOKUP(C61,MACUAHANG!$A$5:$B$67,2,FALSE)=0,"",VLOOKUP(C61,MACUAHANG!$A$5:$B$67,2,FALSE)), ""), "")</f>
        <v>CH.108 THD</v>
      </c>
      <c r="DL61" s="4"/>
      <c r="DM61" s="4" t="str">
        <f t="shared" si="29"/>
        <v>VH.PHH</v>
      </c>
      <c r="DN61" s="4"/>
      <c r="DO61" s="4"/>
      <c r="DP61" s="4"/>
      <c r="DQ61" s="4"/>
      <c r="DR61" s="4"/>
      <c r="DS61" s="4"/>
      <c r="DT61" s="4"/>
      <c r="DU61" s="4"/>
      <c r="DV61" s="158">
        <f t="shared" si="30"/>
        <v>45909</v>
      </c>
      <c r="DW61" s="17"/>
      <c r="DX61" s="22" t="str">
        <f t="shared" si="31"/>
        <v>ZaloPay</v>
      </c>
      <c r="DY61" s="158" t="str">
        <f t="shared" si="32"/>
        <v/>
      </c>
      <c r="DZ61" s="17"/>
      <c r="EA61" s="17"/>
      <c r="EB61" s="164" t="str">
        <f t="shared" si="33"/>
        <v/>
      </c>
      <c r="EC61" s="14" t="str">
        <f t="shared" si="34"/>
        <v/>
      </c>
      <c r="ED61" s="17"/>
      <c r="EE61" s="163" t="str">
        <f>IFERROR(IF(VLOOKUP(C61,'VN-PAY'!$C$5:$D$67,2,FALSE)=0,"",VLOOKUP(C61,'VN-PAY'!$C$5:$D$67,2,FALSE)),"")</f>
        <v/>
      </c>
      <c r="EF61" s="154" t="str">
        <f t="shared" si="63"/>
        <v/>
      </c>
      <c r="EG61" s="4"/>
      <c r="EH61" s="4"/>
      <c r="EI61" s="4"/>
      <c r="EJ61" s="4"/>
      <c r="EK61" s="4"/>
      <c r="EL61" s="4"/>
      <c r="EM61" s="4"/>
      <c r="EN61" s="3"/>
      <c r="EO61" s="3"/>
      <c r="EP61" t="str">
        <f>IF(EE61&lt;&gt;"", IFERROR(IF(VLOOKUP(C61,MACUAHANG!$A$5:$B$67,2,FALSE)=0,"",VLOOKUP(C61,MACUAHANG!$A$5:$B$67,2,FALSE)), ""), "")</f>
        <v/>
      </c>
      <c r="EQ61" s="4"/>
      <c r="ER61" s="4" t="str">
        <f t="shared" si="35"/>
        <v/>
      </c>
      <c r="ES61" s="4"/>
      <c r="ET61" s="4"/>
      <c r="EU61" s="4"/>
      <c r="EV61" s="4"/>
      <c r="EW61" s="4"/>
      <c r="EX61" s="4"/>
      <c r="EY61" s="4"/>
      <c r="EZ61" s="4"/>
      <c r="FA61" s="158" t="str">
        <f t="shared" si="36"/>
        <v/>
      </c>
      <c r="FB61" s="17"/>
      <c r="FC61" s="22" t="str">
        <f t="shared" si="37"/>
        <v/>
      </c>
      <c r="FD61" s="158" t="str">
        <f t="shared" si="38"/>
        <v/>
      </c>
      <c r="FE61" s="17"/>
      <c r="FF61" s="17"/>
      <c r="FG61" s="17" t="str">
        <f t="shared" si="39"/>
        <v/>
      </c>
      <c r="FH61" s="14" t="str">
        <f t="shared" si="40"/>
        <v/>
      </c>
      <c r="FI61" s="17"/>
      <c r="FJ61" s="200" t="str">
        <f>IFERROR(IF(VLOOKUP(C61,VILL!$A$5:$E$68,4,FALSE)=0,"",VLOOKUP(C61,VILL!$A$5:$E$68,4,FALSE)),"")</f>
        <v/>
      </c>
      <c r="FK61" s="154" t="str">
        <f t="shared" si="64"/>
        <v/>
      </c>
      <c r="FL61" s="4"/>
      <c r="FM61" s="4"/>
      <c r="FN61" s="4"/>
      <c r="FO61" s="4"/>
      <c r="FP61" s="4"/>
      <c r="FQ61" s="4"/>
      <c r="FR61" s="4"/>
      <c r="FS61" s="3"/>
      <c r="FT61" s="3"/>
      <c r="FU61" t="str">
        <f>IF(FJ61&lt;&gt;"", IFERROR(IF(VLOOKUP(C61,MACUAHANG!$A$5:$B$67,2,FALSE)=0,"",VLOOKUP(C61,MACUAHANG!$A$5:$B$67,2,FALSE)), ""), "")</f>
        <v/>
      </c>
      <c r="FV61" s="4"/>
      <c r="FW61" s="4" t="str">
        <f t="shared" si="41"/>
        <v/>
      </c>
      <c r="FX61" s="4"/>
      <c r="FY61" s="4"/>
      <c r="FZ61" s="4"/>
      <c r="GA61" s="4"/>
      <c r="GB61" s="4"/>
      <c r="GC61" s="4"/>
      <c r="GD61" s="4"/>
      <c r="GE61" s="4"/>
      <c r="GF61" s="158" t="str">
        <f t="shared" si="42"/>
        <v/>
      </c>
      <c r="GG61" s="17"/>
      <c r="GH61" s="14"/>
      <c r="GI61" s="18" t="str">
        <f t="shared" si="43"/>
        <v/>
      </c>
      <c r="GJ61" s="17"/>
      <c r="GK61" s="17"/>
      <c r="GL61" s="17" t="str">
        <f t="shared" si="44"/>
        <v/>
      </c>
      <c r="GM61" s="14" t="str">
        <f t="shared" si="45"/>
        <v/>
      </c>
      <c r="GN61" s="17"/>
      <c r="GO61" s="17" t="str">
        <f>IFERROR(IF(VLOOKUP(C61,RYO!$A$5:$E$68,4,FALSE)=0,"",VLOOKUP(C61,RYO!$A$5:$E$68,4,FALSE)),"")</f>
        <v/>
      </c>
      <c r="GP61" s="154" t="str">
        <f t="shared" si="65"/>
        <v/>
      </c>
      <c r="GQ61" s="4"/>
      <c r="GR61" s="4"/>
      <c r="GS61" s="4"/>
      <c r="GT61" s="4"/>
      <c r="GU61" s="4"/>
      <c r="GV61" s="4"/>
      <c r="GW61" s="4"/>
      <c r="GX61" s="3"/>
      <c r="GY61" s="3"/>
      <c r="GZ61" t="str">
        <f>IF(GO61&lt;&gt;"", IFERROR(IF(VLOOKUP(C61,MACUAHANG!$A$5:$B$67,2,FALSE)=0,"",VLOOKUP(C61,MACUAHANG!$A$5:$B$67,2,FALSE)), ""), "")</f>
        <v/>
      </c>
      <c r="HA61" s="4"/>
      <c r="HB61" s="4" t="str">
        <f t="shared" si="46"/>
        <v/>
      </c>
      <c r="HC61" s="4"/>
      <c r="HD61" s="4"/>
      <c r="HE61" s="4"/>
      <c r="HF61" s="4"/>
      <c r="HG61" s="4"/>
      <c r="HH61" s="4"/>
      <c r="HI61" s="4"/>
      <c r="HJ61" s="4"/>
      <c r="HK61" s="18" t="str">
        <f t="shared" si="47"/>
        <v/>
      </c>
      <c r="HL61" s="17"/>
      <c r="HM61" s="14"/>
      <c r="HN61" s="158">
        <f t="shared" si="48"/>
        <v>45909</v>
      </c>
      <c r="HO61" s="17"/>
      <c r="HP61" s="17"/>
      <c r="HQ61" s="17">
        <f t="shared" si="49"/>
        <v>1121</v>
      </c>
      <c r="HR61" s="14" t="str">
        <f t="shared" si="50"/>
        <v>113103</v>
      </c>
      <c r="HS61" s="17"/>
      <c r="HT61" s="163">
        <f>IFERROR(IF(VLOOKUP(C61,'MOMO '!C:E,3,FALSE)=0,"",VLOOKUP(C61,'MOMO '!C:E,3,FALSE)),"")</f>
        <v>10554.5</v>
      </c>
      <c r="HU61" s="154" t="str">
        <f t="shared" si="66"/>
        <v>Chi phí chiết khấu trả cho kênh đối tác MoMo 09/09/2025 chi nhánh CÀ PHÊ MUỐI CHÚ LONG - 108 TRẦN HƯNG ĐẠO - CẦN THƠ</v>
      </c>
      <c r="HV61" s="4"/>
      <c r="HW61" s="4"/>
      <c r="HX61" s="4"/>
      <c r="HY61" s="4"/>
      <c r="HZ61" s="4"/>
      <c r="IA61" s="4"/>
      <c r="IB61" s="4"/>
      <c r="IC61" s="3"/>
      <c r="ID61" s="3"/>
      <c r="IE61" t="str">
        <f>IF(HT61&lt;&gt;"", IFERROR(IF(VLOOKUP(C61,MACUAHANG!$A$5:$B$67,2,FALSE)=0,"",VLOOKUP(C61,MACUAHANG!$A$5:$B$67,2,FALSE)), ""), "")</f>
        <v>CH.108 THD</v>
      </c>
      <c r="IF61" s="4"/>
      <c r="IG61" s="4" t="str">
        <f t="shared" si="51"/>
        <v>VH.PHH</v>
      </c>
      <c r="IH61" s="4"/>
      <c r="II61" s="4"/>
      <c r="IJ61" s="4"/>
      <c r="IK61" s="4"/>
      <c r="IL61" s="4"/>
      <c r="IM61" s="4"/>
      <c r="IN61" s="4"/>
      <c r="IO61" s="4"/>
      <c r="IP61" s="18">
        <f t="shared" si="52"/>
        <v>45909</v>
      </c>
      <c r="IQ61" s="17"/>
      <c r="IR61" s="22" t="str">
        <f t="shared" si="53"/>
        <v>Momo</v>
      </c>
      <c r="IS61" s="18" t="str">
        <f t="shared" si="54"/>
        <v/>
      </c>
      <c r="IT61" s="17"/>
      <c r="IU61" s="17"/>
      <c r="IV61" s="17" t="str">
        <f t="shared" si="55"/>
        <v/>
      </c>
      <c r="IW61" s="14" t="str">
        <f t="shared" si="56"/>
        <v/>
      </c>
      <c r="IX61" s="17"/>
      <c r="IY61" s="17" t="str">
        <f>IFERROR(IF(VLOOKUP(C61,XANH_PIVOT!$C$5:$D$67,2,FALSE)=0,"",VLOOKUP(C61,XANH_PIVOT!$C$5:$D$67,2,FALSE)),"")</f>
        <v/>
      </c>
      <c r="IZ61" s="154" t="str">
        <f t="shared" si="67"/>
        <v/>
      </c>
      <c r="JA61" s="4"/>
      <c r="JB61" s="4"/>
      <c r="JC61" s="4"/>
      <c r="JD61" s="4"/>
      <c r="JE61" s="4"/>
      <c r="JF61" s="4"/>
      <c r="JG61" s="4"/>
      <c r="JH61" s="3"/>
      <c r="JI61" s="3"/>
      <c r="JJ61" t="str">
        <f>IF(IY61&lt;&gt;"", IFERROR(IF(VLOOKUP(C61,MACUAHANG!$A$5:$B$67,2,FALSE)=0,"",VLOOKUP(C61,MACUAHANG!$A$5:$B$67,2,FALSE)), ""), "")</f>
        <v/>
      </c>
      <c r="JK61" s="4"/>
      <c r="JL61" s="4" t="str">
        <f t="shared" si="57"/>
        <v/>
      </c>
      <c r="JM61" s="4"/>
      <c r="JN61" s="4"/>
      <c r="JO61" s="4"/>
      <c r="JP61" s="4"/>
      <c r="JQ61" s="4"/>
      <c r="JR61" s="4"/>
      <c r="JS61" s="4"/>
      <c r="JT61" s="4"/>
      <c r="JU61" s="18" t="str">
        <f t="shared" si="58"/>
        <v/>
      </c>
      <c r="JV61" s="17"/>
    </row>
    <row r="62" spans="1:282" ht="22.5" customHeight="1">
      <c r="A62" s="5">
        <f t="shared" si="9"/>
        <v>30</v>
      </c>
      <c r="B62" s="264" t="s">
        <v>466</v>
      </c>
      <c r="C62" s="7" t="s">
        <v>119</v>
      </c>
      <c r="D62" s="25">
        <v>0</v>
      </c>
      <c r="E62" s="16" t="str">
        <f t="shared" si="10"/>
        <v/>
      </c>
      <c r="H62" s="28" t="str">
        <f t="shared" si="11"/>
        <v/>
      </c>
      <c r="I62" s="222" t="str">
        <f t="shared" si="12"/>
        <v/>
      </c>
      <c r="K62" t="str">
        <f>IFERROR(IF(VLOOKUP(C62,'PHÍ RÚT TIỀN'!$C$5:$F$67,4,FALSE)=0,"",VLOOKUP(C62,'PHÍ RÚT TIỀN'!$C$5:$F$67,4,FALSE)),"")</f>
        <v/>
      </c>
      <c r="L62" s="23" t="str">
        <f t="shared" si="59"/>
        <v/>
      </c>
      <c r="V62" t="str">
        <f>IF(K62&lt;&gt;"", IFERROR(IF(VLOOKUP(C62,MACUAHANG!$A$5:$B$67,2,FALSE)=0,"",VLOOKUP(C62,MACUAHANG!$A$5:$B$67,2,FALSE)), ""), "")</f>
        <v/>
      </c>
      <c r="X62" t="str">
        <f t="shared" si="13"/>
        <v/>
      </c>
      <c r="AG62" s="16" t="str">
        <f t="shared" si="14"/>
        <v/>
      </c>
      <c r="AH62" s="14"/>
      <c r="AI62" s="14"/>
      <c r="AJ62" s="16" t="str">
        <f t="shared" si="15"/>
        <v/>
      </c>
      <c r="AM62" s="28" t="str">
        <f t="shared" si="16"/>
        <v/>
      </c>
      <c r="AN62" t="str">
        <f t="shared" si="17"/>
        <v/>
      </c>
      <c r="AP62" t="str">
        <f>IFERROR(IF(VLOOKUP(C62,GRAB!$C62:$D124,2,FALSE)=0,"",VLOOKUP(C62,GRAB!C:D,2,FALSE)),"")</f>
        <v/>
      </c>
      <c r="AQ62" s="74" t="str">
        <f t="shared" si="60"/>
        <v/>
      </c>
      <c r="BA62" t="str">
        <f>IF(AP62&lt;&gt;"", IFERROR(IF(VLOOKUP(C62,MACUAHANG!$A$5:$B$67,2,FALSE)=0,"",VLOOKUP(C62,MACUAHANG!$A$5:$B$67,2,FALSE)), ""), "")</f>
        <v/>
      </c>
      <c r="BC62" t="str">
        <f t="shared" si="18"/>
        <v/>
      </c>
      <c r="BL62" s="72" t="str">
        <f t="shared" si="19"/>
        <v/>
      </c>
      <c r="BM62" s="14"/>
      <c r="BN62" s="14"/>
      <c r="BO62" s="158" t="str">
        <f t="shared" si="20"/>
        <v/>
      </c>
      <c r="BP62" s="17"/>
      <c r="BQ62" s="17"/>
      <c r="BR62" s="164" t="str">
        <f t="shared" si="21"/>
        <v/>
      </c>
      <c r="BS62" s="14" t="str">
        <f t="shared" si="22"/>
        <v/>
      </c>
      <c r="BT62" s="17"/>
      <c r="BU62" s="17" t="str">
        <f>IFERROR(IF(VLOOKUP(C62,BE!C62:D124,2,FALSE)=0,"",VLOOKUP(C62,BE!C:D,2,FALSE)),"")</f>
        <v/>
      </c>
      <c r="BV62" s="154" t="str">
        <f t="shared" si="61"/>
        <v/>
      </c>
      <c r="BW62" s="4"/>
      <c r="BX62" s="4"/>
      <c r="BY62" s="4"/>
      <c r="BZ62" s="4"/>
      <c r="CA62" s="4"/>
      <c r="CB62" s="4"/>
      <c r="CC62" s="4"/>
      <c r="CD62" s="3"/>
      <c r="CE62" s="3"/>
      <c r="CF62" t="str">
        <f>IF(BU62&lt;&gt;"", IFERROR(IF(VLOOKUP(C62,MACUAHANG!$A$5:$B$67,2,FALSE)=0,"",VLOOKUP(C62,MACUAHANG!$A$5:$B$67,2,FALSE)), ""), "")</f>
        <v/>
      </c>
      <c r="CG62" s="4"/>
      <c r="CH62" t="str">
        <f t="shared" si="23"/>
        <v/>
      </c>
      <c r="CI62" s="4"/>
      <c r="CJ62" s="4"/>
      <c r="CK62" s="4"/>
      <c r="CL62" s="4"/>
      <c r="CM62" s="4"/>
      <c r="CN62" s="4"/>
      <c r="CO62" s="4"/>
      <c r="CP62" s="4"/>
      <c r="CQ62" s="158" t="str">
        <f t="shared" si="24"/>
        <v/>
      </c>
      <c r="CR62" s="17"/>
      <c r="CS62" s="22" t="str">
        <f t="shared" si="25"/>
        <v/>
      </c>
      <c r="CT62" s="158">
        <f t="shared" si="26"/>
        <v>45909</v>
      </c>
      <c r="CU62" s="17"/>
      <c r="CV62" s="17"/>
      <c r="CW62" s="164">
        <f t="shared" si="27"/>
        <v>1121</v>
      </c>
      <c r="CX62" s="165" t="str">
        <f t="shared" si="28"/>
        <v>113106</v>
      </c>
      <c r="CY62" s="17"/>
      <c r="CZ62" s="163">
        <f>IFERROR(IF(VLOOKUP(C62,'ZALO-PAY'!$C$5:$F$67,2,FALSE)=0,"",VLOOKUP(C62,'ZALO-PAY'!$C$5:$F$67,2,FALSE)),"")</f>
        <v>820</v>
      </c>
      <c r="DA62" s="154" t="str">
        <f t="shared" si="62"/>
        <v>Chi phí chiết khấu trả cho kênh đối tác ZaloPay 09/09/2025 chi nhánh CÀ PHÊ MUỐI CHÚ LONG - 25 TRƯNG NỮ VƯƠNG - VL</v>
      </c>
      <c r="DB62" s="4"/>
      <c r="DC62" s="4"/>
      <c r="DD62" s="4"/>
      <c r="DE62" s="4"/>
      <c r="DF62" s="4"/>
      <c r="DG62" s="4"/>
      <c r="DH62" s="4"/>
      <c r="DI62" s="3"/>
      <c r="DJ62" s="3"/>
      <c r="DK62" t="str">
        <f>IF(CZ62&lt;&gt;"", IFERROR(IF(VLOOKUP(C62,MACUAHANG!$A$5:$B$67,2,FALSE)=0,"",VLOOKUP(C62,MACUAHANG!$A$5:$B$67,2,FALSE)), ""), "")</f>
        <v>CH.25TNV</v>
      </c>
      <c r="DL62" s="4"/>
      <c r="DM62" s="4" t="str">
        <f t="shared" si="29"/>
        <v>VH.PHH</v>
      </c>
      <c r="DN62" s="4"/>
      <c r="DO62" s="4"/>
      <c r="DP62" s="4"/>
      <c r="DQ62" s="4"/>
      <c r="DR62" s="4"/>
      <c r="DS62" s="4"/>
      <c r="DT62" s="4"/>
      <c r="DU62" s="4"/>
      <c r="DV62" s="158">
        <f t="shared" si="30"/>
        <v>45909</v>
      </c>
      <c r="DW62" s="17"/>
      <c r="DX62" s="22" t="str">
        <f t="shared" si="31"/>
        <v>ZaloPay</v>
      </c>
      <c r="DY62" s="158" t="str">
        <f t="shared" si="32"/>
        <v/>
      </c>
      <c r="DZ62" s="17"/>
      <c r="EA62" s="17"/>
      <c r="EB62" s="164" t="str">
        <f t="shared" si="33"/>
        <v/>
      </c>
      <c r="EC62" s="14" t="str">
        <f t="shared" si="34"/>
        <v/>
      </c>
      <c r="ED62" s="17"/>
      <c r="EE62" s="163" t="str">
        <f>IFERROR(IF(VLOOKUP(C62,'VN-PAY'!$C$5:$D$67,2,FALSE)=0,"",VLOOKUP(C62,'VN-PAY'!$C$5:$D$67,2,FALSE)),"")</f>
        <v/>
      </c>
      <c r="EF62" s="154" t="str">
        <f t="shared" si="63"/>
        <v/>
      </c>
      <c r="EG62" s="4"/>
      <c r="EH62" s="4"/>
      <c r="EI62" s="4"/>
      <c r="EJ62" s="4"/>
      <c r="EK62" s="4"/>
      <c r="EL62" s="4"/>
      <c r="EM62" s="4"/>
      <c r="EN62" s="3"/>
      <c r="EO62" s="3"/>
      <c r="EP62" t="str">
        <f>IF(EE62&lt;&gt;"", IFERROR(IF(VLOOKUP(C62,MACUAHANG!$A$5:$B$67,2,FALSE)=0,"",VLOOKUP(C62,MACUAHANG!$A$5:$B$67,2,FALSE)), ""), "")</f>
        <v/>
      </c>
      <c r="EQ62" s="4"/>
      <c r="ER62" s="4" t="str">
        <f t="shared" si="35"/>
        <v/>
      </c>
      <c r="ES62" s="4"/>
      <c r="ET62" s="4"/>
      <c r="EU62" s="4"/>
      <c r="EV62" s="4"/>
      <c r="EW62" s="4"/>
      <c r="EX62" s="4"/>
      <c r="EY62" s="4"/>
      <c r="EZ62" s="4"/>
      <c r="FA62" s="158" t="str">
        <f t="shared" si="36"/>
        <v/>
      </c>
      <c r="FB62" s="17"/>
      <c r="FC62" s="22" t="str">
        <f t="shared" si="37"/>
        <v/>
      </c>
      <c r="FD62" s="158" t="str">
        <f t="shared" si="38"/>
        <v/>
      </c>
      <c r="FE62" s="17"/>
      <c r="FF62" s="17"/>
      <c r="FG62" s="17" t="str">
        <f t="shared" si="39"/>
        <v/>
      </c>
      <c r="FH62" s="14" t="str">
        <f t="shared" si="40"/>
        <v/>
      </c>
      <c r="FI62" s="17"/>
      <c r="FJ62" s="200" t="str">
        <f>IFERROR(IF(VLOOKUP(C62,VILL!$A$5:$E$68,4,FALSE)=0,"",VLOOKUP(C62,VILL!$A$5:$E$68,4,FALSE)),"")</f>
        <v/>
      </c>
      <c r="FK62" s="154" t="str">
        <f t="shared" si="64"/>
        <v/>
      </c>
      <c r="FL62" s="4"/>
      <c r="FM62" s="4"/>
      <c r="FN62" s="4"/>
      <c r="FO62" s="4"/>
      <c r="FP62" s="4"/>
      <c r="FQ62" s="4"/>
      <c r="FR62" s="4"/>
      <c r="FS62" s="3"/>
      <c r="FT62" s="3"/>
      <c r="FU62" t="str">
        <f>IF(FJ62&lt;&gt;"", IFERROR(IF(VLOOKUP(C62,MACUAHANG!$A$5:$B$67,2,FALSE)=0,"",VLOOKUP(C62,MACUAHANG!$A$5:$B$67,2,FALSE)), ""), "")</f>
        <v/>
      </c>
      <c r="FV62" s="4"/>
      <c r="FW62" s="4" t="str">
        <f t="shared" si="41"/>
        <v/>
      </c>
      <c r="FX62" s="4"/>
      <c r="FY62" s="4"/>
      <c r="FZ62" s="4"/>
      <c r="GA62" s="4"/>
      <c r="GB62" s="4"/>
      <c r="GC62" s="4"/>
      <c r="GD62" s="4"/>
      <c r="GE62" s="4"/>
      <c r="GF62" s="158" t="str">
        <f t="shared" si="42"/>
        <v/>
      </c>
      <c r="GG62" s="17"/>
      <c r="GH62" s="14"/>
      <c r="GI62" s="18" t="str">
        <f t="shared" si="43"/>
        <v/>
      </c>
      <c r="GJ62" s="17"/>
      <c r="GK62" s="17"/>
      <c r="GL62" s="17" t="str">
        <f t="shared" si="44"/>
        <v/>
      </c>
      <c r="GM62" s="14" t="str">
        <f t="shared" si="45"/>
        <v/>
      </c>
      <c r="GN62" s="17"/>
      <c r="GO62" s="17" t="str">
        <f>IFERROR(IF(VLOOKUP(C62,RYO!$A$5:$E$68,4,FALSE)=0,"",VLOOKUP(C62,RYO!$A$5:$E$68,4,FALSE)),"")</f>
        <v/>
      </c>
      <c r="GP62" s="154" t="str">
        <f t="shared" si="65"/>
        <v/>
      </c>
      <c r="GQ62" s="4"/>
      <c r="GR62" s="4"/>
      <c r="GS62" s="4"/>
      <c r="GT62" s="4"/>
      <c r="GU62" s="4"/>
      <c r="GV62" s="4"/>
      <c r="GW62" s="4"/>
      <c r="GX62" s="3"/>
      <c r="GY62" s="3"/>
      <c r="GZ62" t="str">
        <f>IF(GO62&lt;&gt;"", IFERROR(IF(VLOOKUP(C62,MACUAHANG!$A$5:$B$67,2,FALSE)=0,"",VLOOKUP(C62,MACUAHANG!$A$5:$B$67,2,FALSE)), ""), "")</f>
        <v/>
      </c>
      <c r="HA62" s="4"/>
      <c r="HB62" s="4" t="str">
        <f t="shared" si="46"/>
        <v/>
      </c>
      <c r="HC62" s="4"/>
      <c r="HD62" s="4"/>
      <c r="HE62" s="4"/>
      <c r="HF62" s="4"/>
      <c r="HG62" s="4"/>
      <c r="HH62" s="4"/>
      <c r="HI62" s="4"/>
      <c r="HJ62" s="4"/>
      <c r="HK62" s="18" t="str">
        <f t="shared" si="47"/>
        <v/>
      </c>
      <c r="HL62" s="17"/>
      <c r="HM62" s="14"/>
      <c r="HN62" s="158" t="str">
        <f t="shared" si="48"/>
        <v/>
      </c>
      <c r="HO62" s="17"/>
      <c r="HP62" s="17"/>
      <c r="HQ62" s="17" t="str">
        <f t="shared" si="49"/>
        <v/>
      </c>
      <c r="HR62" s="14" t="str">
        <f t="shared" si="50"/>
        <v/>
      </c>
      <c r="HS62" s="17"/>
      <c r="HT62" s="163" t="str">
        <f>IFERROR(IF(VLOOKUP(C62,'MOMO '!C:E,3,FALSE)=0,"",VLOOKUP(C62,'MOMO '!C:E,3,FALSE)),"")</f>
        <v/>
      </c>
      <c r="HU62" s="154" t="str">
        <f t="shared" si="66"/>
        <v/>
      </c>
      <c r="HV62" s="4"/>
      <c r="HW62" s="4"/>
      <c r="HX62" s="4"/>
      <c r="HY62" s="4"/>
      <c r="HZ62" s="4"/>
      <c r="IA62" s="4"/>
      <c r="IB62" s="4"/>
      <c r="IC62" s="3"/>
      <c r="ID62" s="3"/>
      <c r="IE62" t="str">
        <f>IF(HT62&lt;&gt;"", IFERROR(IF(VLOOKUP(C62,MACUAHANG!$A$5:$B$67,2,FALSE)=0,"",VLOOKUP(C62,MACUAHANG!$A$5:$B$67,2,FALSE)), ""), "")</f>
        <v/>
      </c>
      <c r="IF62" s="4"/>
      <c r="IG62" s="4" t="str">
        <f t="shared" si="51"/>
        <v/>
      </c>
      <c r="IH62" s="4"/>
      <c r="II62" s="4"/>
      <c r="IJ62" s="4"/>
      <c r="IK62" s="4"/>
      <c r="IL62" s="4"/>
      <c r="IM62" s="4"/>
      <c r="IN62" s="4"/>
      <c r="IO62" s="4"/>
      <c r="IP62" s="18" t="str">
        <f t="shared" si="52"/>
        <v/>
      </c>
      <c r="IQ62" s="17"/>
      <c r="IR62" s="22" t="str">
        <f t="shared" si="53"/>
        <v/>
      </c>
      <c r="IS62" s="18" t="str">
        <f t="shared" si="54"/>
        <v/>
      </c>
      <c r="IT62" s="17"/>
      <c r="IU62" s="17"/>
      <c r="IV62" s="17" t="str">
        <f t="shared" si="55"/>
        <v/>
      </c>
      <c r="IW62" s="14" t="str">
        <f t="shared" si="56"/>
        <v/>
      </c>
      <c r="IX62" s="17"/>
      <c r="IY62" s="17" t="str">
        <f>IFERROR(IF(VLOOKUP(C62,XANH_PIVOT!$C$5:$D$67,2,FALSE)=0,"",VLOOKUP(C62,XANH_PIVOT!$C$5:$D$67,2,FALSE)),"")</f>
        <v/>
      </c>
      <c r="IZ62" s="154" t="str">
        <f t="shared" si="67"/>
        <v/>
      </c>
      <c r="JA62" s="4"/>
      <c r="JB62" s="4"/>
      <c r="JC62" s="4"/>
      <c r="JD62" s="4"/>
      <c r="JE62" s="4"/>
      <c r="JF62" s="4"/>
      <c r="JG62" s="4"/>
      <c r="JH62" s="3"/>
      <c r="JI62" s="3"/>
      <c r="JJ62" t="str">
        <f>IF(IY62&lt;&gt;"", IFERROR(IF(VLOOKUP(C62,MACUAHANG!$A$5:$B$67,2,FALSE)=0,"",VLOOKUP(C62,MACUAHANG!$A$5:$B$67,2,FALSE)), ""), "")</f>
        <v/>
      </c>
      <c r="JK62" s="4"/>
      <c r="JL62" s="4" t="str">
        <f t="shared" si="57"/>
        <v/>
      </c>
      <c r="JM62" s="4"/>
      <c r="JN62" s="4"/>
      <c r="JO62" s="4"/>
      <c r="JP62" s="4"/>
      <c r="JQ62" s="4"/>
      <c r="JR62" s="4"/>
      <c r="JS62" s="4"/>
      <c r="JT62" s="4"/>
      <c r="JU62" s="18" t="str">
        <f t="shared" si="58"/>
        <v/>
      </c>
      <c r="JV62" s="17"/>
    </row>
    <row r="63" spans="1:282" ht="22.5" customHeight="1">
      <c r="A63" s="5">
        <v>30</v>
      </c>
      <c r="B63" s="264" t="s">
        <v>467</v>
      </c>
      <c r="C63" s="7" t="s">
        <v>121</v>
      </c>
      <c r="D63" s="25">
        <v>0</v>
      </c>
      <c r="E63" s="16" t="str">
        <f t="shared" si="10"/>
        <v/>
      </c>
      <c r="H63" s="28" t="str">
        <f t="shared" si="11"/>
        <v/>
      </c>
      <c r="I63" s="222" t="str">
        <f t="shared" si="12"/>
        <v/>
      </c>
      <c r="K63" t="str">
        <f>IFERROR(IF(VLOOKUP(C63,'PHÍ RÚT TIỀN'!$C$5:$F$67,4,FALSE)=0,"",VLOOKUP(C63,'PHÍ RÚT TIỀN'!$C$5:$F$67,4,FALSE)),"")</f>
        <v/>
      </c>
      <c r="L63" s="23" t="str">
        <f t="shared" si="59"/>
        <v/>
      </c>
      <c r="V63" t="str">
        <f>IF(K63&lt;&gt;"", IFERROR(IF(VLOOKUP(C63,MACUAHANG!$A$5:$B$67,2,FALSE)=0,"",VLOOKUP(C63,MACUAHANG!$A$5:$B$67,2,FALSE)), ""), "")</f>
        <v/>
      </c>
      <c r="X63" t="str">
        <f t="shared" si="13"/>
        <v/>
      </c>
      <c r="AG63" s="16" t="str">
        <f t="shared" si="14"/>
        <v/>
      </c>
      <c r="AH63" s="14"/>
      <c r="AI63" s="14"/>
      <c r="AJ63" s="16" t="str">
        <f t="shared" si="15"/>
        <v/>
      </c>
      <c r="AM63" s="28" t="str">
        <f t="shared" si="16"/>
        <v/>
      </c>
      <c r="AN63" t="str">
        <f t="shared" si="17"/>
        <v/>
      </c>
      <c r="AP63" t="str">
        <f>IFERROR(IF(VLOOKUP(C63,GRAB!$C63:$D125,2,FALSE)=0,"",VLOOKUP(C63,GRAB!C:D,2,FALSE)),"")</f>
        <v/>
      </c>
      <c r="AQ63" s="74" t="str">
        <f t="shared" si="60"/>
        <v/>
      </c>
      <c r="BA63" t="str">
        <f>IF(AP63&lt;&gt;"", IFERROR(IF(VLOOKUP(C63,MACUAHANG!$A$5:$B$67,2,FALSE)=0,"",VLOOKUP(C63,MACUAHANG!$A$5:$B$67,2,FALSE)), ""), "")</f>
        <v/>
      </c>
      <c r="BC63" t="str">
        <f t="shared" si="18"/>
        <v/>
      </c>
      <c r="BL63" s="72" t="str">
        <f t="shared" si="19"/>
        <v/>
      </c>
      <c r="BM63" s="14"/>
      <c r="BN63" s="14"/>
      <c r="BO63" s="158" t="str">
        <f t="shared" si="20"/>
        <v/>
      </c>
      <c r="BP63" s="17"/>
      <c r="BQ63" s="17"/>
      <c r="BR63" s="164" t="str">
        <f t="shared" si="21"/>
        <v/>
      </c>
      <c r="BS63" s="14" t="str">
        <f t="shared" si="22"/>
        <v/>
      </c>
      <c r="BT63" s="17"/>
      <c r="BU63" s="17" t="str">
        <f>IFERROR(IF(VLOOKUP(C63,BE!C63:D125,2,FALSE)=0,"",VLOOKUP(C63,BE!C:D,2,FALSE)),"")</f>
        <v/>
      </c>
      <c r="BV63" s="154" t="str">
        <f t="shared" si="61"/>
        <v/>
      </c>
      <c r="BW63" s="4"/>
      <c r="BX63" s="4"/>
      <c r="BY63" s="4"/>
      <c r="BZ63" s="4"/>
      <c r="CA63" s="4"/>
      <c r="CB63" s="4"/>
      <c r="CC63" s="4"/>
      <c r="CD63" s="3"/>
      <c r="CE63" s="3"/>
      <c r="CF63" t="str">
        <f>IF(BU63&lt;&gt;"", IFERROR(IF(VLOOKUP(C63,MACUAHANG!$A$5:$B$67,2,FALSE)=0,"",VLOOKUP(C63,MACUAHANG!$A$5:$B$67,2,FALSE)), ""), "")</f>
        <v/>
      </c>
      <c r="CG63" s="4"/>
      <c r="CH63" t="str">
        <f t="shared" si="23"/>
        <v/>
      </c>
      <c r="CI63" s="4"/>
      <c r="CJ63" s="4"/>
      <c r="CK63" s="4"/>
      <c r="CL63" s="4"/>
      <c r="CM63" s="4"/>
      <c r="CN63" s="4"/>
      <c r="CO63" s="4"/>
      <c r="CP63" s="4"/>
      <c r="CQ63" s="158" t="str">
        <f t="shared" si="24"/>
        <v/>
      </c>
      <c r="CR63" s="17"/>
      <c r="CS63" s="22" t="str">
        <f t="shared" si="25"/>
        <v/>
      </c>
      <c r="CT63" s="158" t="str">
        <f t="shared" si="26"/>
        <v/>
      </c>
      <c r="CU63" s="17"/>
      <c r="CV63" s="17"/>
      <c r="CW63" s="164" t="str">
        <f t="shared" si="27"/>
        <v/>
      </c>
      <c r="CX63" s="165" t="str">
        <f t="shared" si="28"/>
        <v/>
      </c>
      <c r="CY63" s="17"/>
      <c r="CZ63" s="163" t="str">
        <f>IFERROR(IF(VLOOKUP(C63,'ZALO-PAY'!$C$5:$F$67,2,FALSE)=0,"",VLOOKUP(C63,'ZALO-PAY'!$C$5:$F$67,2,FALSE)),"")</f>
        <v/>
      </c>
      <c r="DA63" s="154" t="str">
        <f t="shared" si="62"/>
        <v/>
      </c>
      <c r="DB63" s="4"/>
      <c r="DC63" s="4"/>
      <c r="DD63" s="4"/>
      <c r="DE63" s="4"/>
      <c r="DF63" s="4"/>
      <c r="DG63" s="4"/>
      <c r="DH63" s="4"/>
      <c r="DI63" s="3"/>
      <c r="DJ63" s="3"/>
      <c r="DK63" t="str">
        <f>IF(CZ63&lt;&gt;"", IFERROR(IF(VLOOKUP(C63,MACUAHANG!$A$5:$B$67,2,FALSE)=0,"",VLOOKUP(C63,MACUAHANG!$A$5:$B$67,2,FALSE)), ""), "")</f>
        <v/>
      </c>
      <c r="DL63" s="4"/>
      <c r="DM63" s="4" t="str">
        <f t="shared" si="29"/>
        <v/>
      </c>
      <c r="DN63" s="4"/>
      <c r="DO63" s="4"/>
      <c r="DP63" s="4"/>
      <c r="DQ63" s="4"/>
      <c r="DR63" s="4"/>
      <c r="DS63" s="4"/>
      <c r="DT63" s="4"/>
      <c r="DU63" s="4"/>
      <c r="DV63" s="158" t="str">
        <f t="shared" si="30"/>
        <v/>
      </c>
      <c r="DW63" s="17"/>
      <c r="DX63" s="22" t="str">
        <f t="shared" si="31"/>
        <v/>
      </c>
      <c r="DY63" s="158" t="str">
        <f t="shared" si="32"/>
        <v/>
      </c>
      <c r="DZ63" s="17"/>
      <c r="EA63" s="17"/>
      <c r="EB63" s="164" t="str">
        <f t="shared" si="33"/>
        <v/>
      </c>
      <c r="EC63" s="14" t="str">
        <f t="shared" si="34"/>
        <v/>
      </c>
      <c r="ED63" s="17"/>
      <c r="EE63" s="163" t="str">
        <f>IFERROR(IF(VLOOKUP(C63,'VN-PAY'!$C$5:$D$67,2,FALSE)=0,"",VLOOKUP(C63,'VN-PAY'!$C$5:$D$67,2,FALSE)),"")</f>
        <v/>
      </c>
      <c r="EF63" s="154" t="str">
        <f t="shared" si="63"/>
        <v/>
      </c>
      <c r="EG63" s="4"/>
      <c r="EH63" s="4"/>
      <c r="EI63" s="4"/>
      <c r="EJ63" s="4"/>
      <c r="EK63" s="4"/>
      <c r="EL63" s="4"/>
      <c r="EM63" s="4"/>
      <c r="EN63" s="3"/>
      <c r="EO63" s="3"/>
      <c r="EP63" t="str">
        <f>IF(EE63&lt;&gt;"", IFERROR(IF(VLOOKUP(C63,MACUAHANG!$A$5:$B$67,2,FALSE)=0,"",VLOOKUP(C63,MACUAHANG!$A$5:$B$67,2,FALSE)), ""), "")</f>
        <v/>
      </c>
      <c r="EQ63" s="4"/>
      <c r="ER63" s="4" t="str">
        <f t="shared" si="35"/>
        <v/>
      </c>
      <c r="ES63" s="4"/>
      <c r="ET63" s="4"/>
      <c r="EU63" s="4"/>
      <c r="EV63" s="4"/>
      <c r="EW63" s="4"/>
      <c r="EX63" s="4"/>
      <c r="EY63" s="4"/>
      <c r="EZ63" s="4"/>
      <c r="FA63" s="158" t="str">
        <f t="shared" si="36"/>
        <v/>
      </c>
      <c r="FB63" s="17"/>
      <c r="FC63" s="22" t="str">
        <f t="shared" si="37"/>
        <v/>
      </c>
      <c r="FD63" s="158" t="str">
        <f t="shared" si="38"/>
        <v/>
      </c>
      <c r="FE63" s="17"/>
      <c r="FF63" s="17"/>
      <c r="FG63" s="17" t="str">
        <f t="shared" si="39"/>
        <v/>
      </c>
      <c r="FH63" s="14" t="str">
        <f t="shared" si="40"/>
        <v/>
      </c>
      <c r="FI63" s="17"/>
      <c r="FJ63" s="200" t="str">
        <f>IFERROR(IF(VLOOKUP(C63,VILL!$A$5:$E$68,4,FALSE)=0,"",VLOOKUP(C63,VILL!$A$5:$E$68,4,FALSE)),"")</f>
        <v/>
      </c>
      <c r="FK63" s="154" t="str">
        <f t="shared" si="64"/>
        <v/>
      </c>
      <c r="FL63" s="4"/>
      <c r="FM63" s="4"/>
      <c r="FN63" s="4"/>
      <c r="FO63" s="4"/>
      <c r="FP63" s="4"/>
      <c r="FQ63" s="4"/>
      <c r="FR63" s="4"/>
      <c r="FS63" s="3"/>
      <c r="FT63" s="3"/>
      <c r="FU63" t="str">
        <f>IF(FJ63&lt;&gt;"", IFERROR(IF(VLOOKUP(C63,MACUAHANG!$A$5:$B$67,2,FALSE)=0,"",VLOOKUP(C63,MACUAHANG!$A$5:$B$67,2,FALSE)), ""), "")</f>
        <v/>
      </c>
      <c r="FV63" s="4"/>
      <c r="FW63" s="4" t="str">
        <f t="shared" si="41"/>
        <v/>
      </c>
      <c r="FX63" s="4"/>
      <c r="FY63" s="4"/>
      <c r="FZ63" s="4"/>
      <c r="GA63" s="4"/>
      <c r="GB63" s="4"/>
      <c r="GC63" s="4"/>
      <c r="GD63" s="4"/>
      <c r="GE63" s="4"/>
      <c r="GF63" s="158" t="str">
        <f t="shared" si="42"/>
        <v/>
      </c>
      <c r="GG63" s="17"/>
      <c r="GH63" s="14"/>
      <c r="GI63" s="18" t="str">
        <f t="shared" si="43"/>
        <v/>
      </c>
      <c r="GJ63" s="17"/>
      <c r="GK63" s="17"/>
      <c r="GL63" s="17" t="str">
        <f t="shared" si="44"/>
        <v/>
      </c>
      <c r="GM63" s="14" t="str">
        <f t="shared" si="45"/>
        <v/>
      </c>
      <c r="GN63" s="17"/>
      <c r="GO63" s="17" t="str">
        <f>IFERROR(IF(VLOOKUP(C63,RYO!$A$5:$E$68,4,FALSE)=0,"",VLOOKUP(C63,RYO!$A$5:$E$68,4,FALSE)),"")</f>
        <v/>
      </c>
      <c r="GP63" s="154" t="str">
        <f t="shared" si="65"/>
        <v/>
      </c>
      <c r="GQ63" s="4"/>
      <c r="GR63" s="4"/>
      <c r="GS63" s="4"/>
      <c r="GT63" s="4"/>
      <c r="GU63" s="4"/>
      <c r="GV63" s="4"/>
      <c r="GW63" s="4"/>
      <c r="GX63" s="3"/>
      <c r="GY63" s="3"/>
      <c r="GZ63" t="str">
        <f>IF(GO63&lt;&gt;"", IFERROR(IF(VLOOKUP(C63,MACUAHANG!$A$5:$B$67,2,FALSE)=0,"",VLOOKUP(C63,MACUAHANG!$A$5:$B$67,2,FALSE)), ""), "")</f>
        <v/>
      </c>
      <c r="HA63" s="4"/>
      <c r="HB63" s="4" t="str">
        <f t="shared" si="46"/>
        <v/>
      </c>
      <c r="HC63" s="4"/>
      <c r="HD63" s="4"/>
      <c r="HE63" s="4"/>
      <c r="HF63" s="4"/>
      <c r="HG63" s="4"/>
      <c r="HH63" s="4"/>
      <c r="HI63" s="4"/>
      <c r="HJ63" s="4"/>
      <c r="HK63" s="18" t="str">
        <f t="shared" si="47"/>
        <v/>
      </c>
      <c r="HL63" s="17"/>
      <c r="HM63" s="14"/>
      <c r="HN63" s="158">
        <f t="shared" si="48"/>
        <v>45909</v>
      </c>
      <c r="HO63" s="17"/>
      <c r="HP63" s="17"/>
      <c r="HQ63" s="17">
        <f t="shared" si="49"/>
        <v>1121</v>
      </c>
      <c r="HR63" s="14" t="str">
        <f t="shared" si="50"/>
        <v>113103</v>
      </c>
      <c r="HS63" s="17"/>
      <c r="HT63" s="163">
        <f>IFERROR(IF(VLOOKUP(C63,'MOMO '!C:E,3,FALSE)=0,"",VLOOKUP(C63,'MOMO '!C:E,3,FALSE)),"")</f>
        <v>2271.5</v>
      </c>
      <c r="HU63" s="154" t="str">
        <f t="shared" si="66"/>
        <v>Chi phí chiết khấu trả cho kênh đối tác MoMo 09/09/2025 chi nhánh Cà Phê Muối Chú Long - Trà Vinh</v>
      </c>
      <c r="HV63" s="4"/>
      <c r="HW63" s="4"/>
      <c r="HX63" s="4"/>
      <c r="HY63" s="4"/>
      <c r="HZ63" s="4"/>
      <c r="IA63" s="4"/>
      <c r="IB63" s="4"/>
      <c r="IC63" s="3"/>
      <c r="ID63" s="3"/>
      <c r="IE63" t="str">
        <f>IF(HT63&lt;&gt;"", IFERROR(IF(VLOOKUP(C63,MACUAHANG!$A$5:$B$67,2,FALSE)=0,"",VLOOKUP(C63,MACUAHANG!$A$5:$B$67,2,FALSE)), ""), "")</f>
        <v>CH.1ALL</v>
      </c>
      <c r="IF63" s="4"/>
      <c r="IG63" s="4" t="str">
        <f t="shared" si="51"/>
        <v>VH.PHH</v>
      </c>
      <c r="IH63" s="4"/>
      <c r="II63" s="4"/>
      <c r="IJ63" s="4"/>
      <c r="IK63" s="4"/>
      <c r="IL63" s="4"/>
      <c r="IM63" s="4"/>
      <c r="IN63" s="4"/>
      <c r="IO63" s="4"/>
      <c r="IP63" s="18">
        <f t="shared" si="52"/>
        <v>45909</v>
      </c>
      <c r="IQ63" s="17"/>
      <c r="IR63" s="22" t="str">
        <f t="shared" si="53"/>
        <v>Momo</v>
      </c>
      <c r="IS63" s="18" t="str">
        <f t="shared" si="54"/>
        <v/>
      </c>
      <c r="IT63" s="17"/>
      <c r="IU63" s="17"/>
      <c r="IV63" s="17" t="str">
        <f t="shared" si="55"/>
        <v/>
      </c>
      <c r="IW63" s="14" t="str">
        <f t="shared" si="56"/>
        <v/>
      </c>
      <c r="IX63" s="17"/>
      <c r="IY63" s="17" t="str">
        <f>IFERROR(IF(VLOOKUP(C63,XANH_PIVOT!$C$5:$D$67,2,FALSE)=0,"",VLOOKUP(C63,XANH_PIVOT!$C$5:$D$67,2,FALSE)),"")</f>
        <v/>
      </c>
      <c r="IZ63" s="154" t="str">
        <f t="shared" si="67"/>
        <v/>
      </c>
      <c r="JA63" s="4"/>
      <c r="JB63" s="4"/>
      <c r="JC63" s="4"/>
      <c r="JD63" s="4"/>
      <c r="JE63" s="4"/>
      <c r="JF63" s="4"/>
      <c r="JG63" s="4"/>
      <c r="JH63" s="3"/>
      <c r="JI63" s="3"/>
      <c r="JJ63" t="str">
        <f>IF(IY63&lt;&gt;"", IFERROR(IF(VLOOKUP(C63,MACUAHANG!$A$5:$B$67,2,FALSE)=0,"",VLOOKUP(C63,MACUAHANG!$A$5:$B$67,2,FALSE)), ""), "")</f>
        <v/>
      </c>
      <c r="JK63" s="4"/>
      <c r="JL63" s="4" t="str">
        <f t="shared" si="57"/>
        <v/>
      </c>
      <c r="JM63" s="4"/>
      <c r="JN63" s="4"/>
      <c r="JO63" s="4"/>
      <c r="JP63" s="4"/>
      <c r="JQ63" s="4"/>
      <c r="JR63" s="4"/>
      <c r="JS63" s="4"/>
      <c r="JT63" s="4"/>
      <c r="JU63" s="18" t="str">
        <f t="shared" si="58"/>
        <v/>
      </c>
      <c r="JV63" s="17"/>
    </row>
    <row r="64" spans="1:282" ht="22.5" customHeight="1">
      <c r="A64" s="5">
        <f t="shared" si="9"/>
        <v>31</v>
      </c>
      <c r="B64" s="264" t="s">
        <v>468</v>
      </c>
      <c r="C64" s="7" t="s">
        <v>123</v>
      </c>
      <c r="D64" s="25">
        <v>0</v>
      </c>
      <c r="E64" s="16" t="str">
        <f t="shared" si="10"/>
        <v/>
      </c>
      <c r="H64" s="28" t="str">
        <f t="shared" si="11"/>
        <v/>
      </c>
      <c r="I64" s="222" t="str">
        <f t="shared" si="12"/>
        <v/>
      </c>
      <c r="K64" t="str">
        <f>IFERROR(IF(VLOOKUP(C64,'PHÍ RÚT TIỀN'!$C$5:$F$67,4,FALSE)=0,"",VLOOKUP(C64,'PHÍ RÚT TIỀN'!$C$5:$F$67,4,FALSE)),"")</f>
        <v/>
      </c>
      <c r="L64" s="23" t="str">
        <f t="shared" si="59"/>
        <v/>
      </c>
      <c r="V64" t="str">
        <f>IF(K64&lt;&gt;"", IFERROR(IF(VLOOKUP(C64,MACUAHANG!$A$5:$B$67,2,FALSE)=0,"",VLOOKUP(C64,MACUAHANG!$A$5:$B$67,2,FALSE)), ""), "")</f>
        <v/>
      </c>
      <c r="X64" t="str">
        <f t="shared" si="13"/>
        <v/>
      </c>
      <c r="AG64" s="16" t="str">
        <f t="shared" si="14"/>
        <v/>
      </c>
      <c r="AH64" s="14"/>
      <c r="AI64" s="14"/>
      <c r="AJ64" s="16" t="str">
        <f t="shared" si="15"/>
        <v/>
      </c>
      <c r="AM64" s="28" t="str">
        <f t="shared" si="16"/>
        <v/>
      </c>
      <c r="AN64" t="str">
        <f t="shared" si="17"/>
        <v/>
      </c>
      <c r="AP64" t="str">
        <f>IFERROR(IF(VLOOKUP(C64,GRAB!$C64:$D126,2,FALSE)=0,"",VLOOKUP(C64,GRAB!C:D,2,FALSE)),"")</f>
        <v/>
      </c>
      <c r="AQ64" s="74" t="str">
        <f t="shared" si="60"/>
        <v/>
      </c>
      <c r="BA64" t="str">
        <f>IF(AP64&lt;&gt;"", IFERROR(IF(VLOOKUP(C64,MACUAHANG!$A$5:$B$67,2,FALSE)=0,"",VLOOKUP(C64,MACUAHANG!$A$5:$B$67,2,FALSE)), ""), "")</f>
        <v/>
      </c>
      <c r="BC64" t="str">
        <f t="shared" si="18"/>
        <v/>
      </c>
      <c r="BL64" s="72" t="str">
        <f t="shared" si="19"/>
        <v/>
      </c>
      <c r="BM64" s="14"/>
      <c r="BN64" s="14"/>
      <c r="BO64" s="158" t="str">
        <f t="shared" si="20"/>
        <v/>
      </c>
      <c r="BP64" s="17"/>
      <c r="BQ64" s="17"/>
      <c r="BR64" s="164" t="str">
        <f t="shared" si="21"/>
        <v/>
      </c>
      <c r="BS64" s="14" t="str">
        <f t="shared" si="22"/>
        <v/>
      </c>
      <c r="BT64" s="17"/>
      <c r="BU64" s="17" t="str">
        <f>IFERROR(IF(VLOOKUP(C64,BE!C64:D126,2,FALSE)=0,"",VLOOKUP(C64,BE!C:D,2,FALSE)),"")</f>
        <v/>
      </c>
      <c r="BV64" s="154" t="str">
        <f t="shared" si="61"/>
        <v/>
      </c>
      <c r="BW64" s="4"/>
      <c r="BX64" s="4"/>
      <c r="BY64" s="4"/>
      <c r="BZ64" s="4"/>
      <c r="CA64" s="4"/>
      <c r="CB64" s="4"/>
      <c r="CC64" s="4"/>
      <c r="CD64" s="3"/>
      <c r="CE64" s="3"/>
      <c r="CF64" t="str">
        <f>IF(BU64&lt;&gt;"", IFERROR(IF(VLOOKUP(C64,MACUAHANG!$A$5:$B$67,2,FALSE)=0,"",VLOOKUP(C64,MACUAHANG!$A$5:$B$67,2,FALSE)), ""), "")</f>
        <v/>
      </c>
      <c r="CG64" s="4"/>
      <c r="CH64" t="str">
        <f t="shared" si="23"/>
        <v/>
      </c>
      <c r="CI64" s="4"/>
      <c r="CJ64" s="4"/>
      <c r="CK64" s="4"/>
      <c r="CL64" s="4"/>
      <c r="CM64" s="4"/>
      <c r="CN64" s="4"/>
      <c r="CO64" s="4"/>
      <c r="CP64" s="4"/>
      <c r="CQ64" s="158" t="str">
        <f t="shared" si="24"/>
        <v/>
      </c>
      <c r="CR64" s="17"/>
      <c r="CS64" s="22" t="str">
        <f t="shared" si="25"/>
        <v/>
      </c>
      <c r="CT64" s="158">
        <f t="shared" si="26"/>
        <v>45909</v>
      </c>
      <c r="CU64" s="17"/>
      <c r="CV64" s="17"/>
      <c r="CW64" s="164">
        <f t="shared" si="27"/>
        <v>1121</v>
      </c>
      <c r="CX64" s="165" t="str">
        <f t="shared" si="28"/>
        <v>113106</v>
      </c>
      <c r="CY64" s="17"/>
      <c r="CZ64" s="163">
        <f>IFERROR(IF(VLOOKUP(C64,'ZALO-PAY'!$C$5:$F$67,2,FALSE)=0,"",VLOOKUP(C64,'ZALO-PAY'!$C$5:$F$67,2,FALSE)),"")</f>
        <v>4245</v>
      </c>
      <c r="DA64" s="154" t="str">
        <f t="shared" si="62"/>
        <v>Chi phí chiết khấu trả cho kênh đối tác ZaloPay 09/09/2025 chi nhánh CÀ PHÊ MUỐI CHÚ LONG - 466 NGUYỄN TRUNG TRỰC - KIÊN GIANG</v>
      </c>
      <c r="DB64" s="4"/>
      <c r="DC64" s="4"/>
      <c r="DD64" s="4"/>
      <c r="DE64" s="4"/>
      <c r="DF64" s="4"/>
      <c r="DG64" s="4"/>
      <c r="DH64" s="4"/>
      <c r="DI64" s="3"/>
      <c r="DJ64" s="3"/>
      <c r="DK64" t="str">
        <f>IF(CZ64&lt;&gt;"", IFERROR(IF(VLOOKUP(C64,MACUAHANG!$A$5:$B$67,2,FALSE)=0,"",VLOOKUP(C64,MACUAHANG!$A$5:$B$67,2,FALSE)), ""), "")</f>
        <v>CH.446NTT</v>
      </c>
      <c r="DL64" s="4"/>
      <c r="DM64" s="4" t="str">
        <f t="shared" si="29"/>
        <v>VH.PHH</v>
      </c>
      <c r="DN64" s="4"/>
      <c r="DO64" s="4"/>
      <c r="DP64" s="4"/>
      <c r="DQ64" s="4"/>
      <c r="DR64" s="4"/>
      <c r="DS64" s="4"/>
      <c r="DT64" s="4"/>
      <c r="DU64" s="4"/>
      <c r="DV64" s="158">
        <f t="shared" si="30"/>
        <v>45909</v>
      </c>
      <c r="DW64" s="17"/>
      <c r="DX64" s="22" t="str">
        <f t="shared" si="31"/>
        <v>ZaloPay</v>
      </c>
      <c r="DY64" s="158" t="str">
        <f t="shared" si="32"/>
        <v/>
      </c>
      <c r="DZ64" s="17"/>
      <c r="EA64" s="17"/>
      <c r="EB64" s="164" t="str">
        <f t="shared" si="33"/>
        <v/>
      </c>
      <c r="EC64" s="14" t="str">
        <f t="shared" si="34"/>
        <v/>
      </c>
      <c r="ED64" s="17"/>
      <c r="EE64" s="163" t="str">
        <f>IFERROR(IF(VLOOKUP(C64,'VN-PAY'!$C$5:$D$67,2,FALSE)=0,"",VLOOKUP(C64,'VN-PAY'!$C$5:$D$67,2,FALSE)),"")</f>
        <v/>
      </c>
      <c r="EF64" s="154" t="str">
        <f t="shared" si="63"/>
        <v/>
      </c>
      <c r="EG64" s="4"/>
      <c r="EH64" s="4"/>
      <c r="EI64" s="4"/>
      <c r="EJ64" s="4"/>
      <c r="EK64" s="4"/>
      <c r="EL64" s="4"/>
      <c r="EM64" s="4"/>
      <c r="EN64" s="3"/>
      <c r="EO64" s="3"/>
      <c r="EP64" t="str">
        <f>IF(EE64&lt;&gt;"", IFERROR(IF(VLOOKUP(C64,MACUAHANG!$A$5:$B$67,2,FALSE)=0,"",VLOOKUP(C64,MACUAHANG!$A$5:$B$67,2,FALSE)), ""), "")</f>
        <v/>
      </c>
      <c r="EQ64" s="4"/>
      <c r="ER64" s="4" t="str">
        <f t="shared" si="35"/>
        <v/>
      </c>
      <c r="ES64" s="4"/>
      <c r="ET64" s="4"/>
      <c r="EU64" s="4"/>
      <c r="EV64" s="4"/>
      <c r="EW64" s="4"/>
      <c r="EX64" s="4"/>
      <c r="EY64" s="4"/>
      <c r="EZ64" s="4"/>
      <c r="FA64" s="158" t="str">
        <f t="shared" si="36"/>
        <v/>
      </c>
      <c r="FB64" s="17"/>
      <c r="FC64" s="22" t="str">
        <f t="shared" si="37"/>
        <v/>
      </c>
      <c r="FD64" s="158" t="str">
        <f t="shared" si="38"/>
        <v/>
      </c>
      <c r="FE64" s="17"/>
      <c r="FF64" s="17"/>
      <c r="FG64" s="17" t="str">
        <f t="shared" si="39"/>
        <v/>
      </c>
      <c r="FH64" s="14" t="str">
        <f t="shared" si="40"/>
        <v/>
      </c>
      <c r="FI64" s="17"/>
      <c r="FJ64" s="200" t="str">
        <f>IFERROR(IF(VLOOKUP(C64,VILL!$A$5:$E$68,4,FALSE)=0,"",VLOOKUP(C64,VILL!$A$5:$E$68,4,FALSE)),"")</f>
        <v/>
      </c>
      <c r="FK64" s="154" t="str">
        <f t="shared" si="64"/>
        <v/>
      </c>
      <c r="FL64" s="4"/>
      <c r="FM64" s="4"/>
      <c r="FN64" s="4"/>
      <c r="FO64" s="4"/>
      <c r="FP64" s="4"/>
      <c r="FQ64" s="4"/>
      <c r="FR64" s="4"/>
      <c r="FS64" s="3"/>
      <c r="FT64" s="3"/>
      <c r="FU64" t="str">
        <f>IF(FJ64&lt;&gt;"", IFERROR(IF(VLOOKUP(C64,MACUAHANG!$A$5:$B$67,2,FALSE)=0,"",VLOOKUP(C64,MACUAHANG!$A$5:$B$67,2,FALSE)), ""), "")</f>
        <v/>
      </c>
      <c r="FV64" s="4"/>
      <c r="FW64" s="4" t="str">
        <f t="shared" si="41"/>
        <v/>
      </c>
      <c r="FX64" s="4"/>
      <c r="FY64" s="4"/>
      <c r="FZ64" s="4"/>
      <c r="GA64" s="4"/>
      <c r="GB64" s="4"/>
      <c r="GC64" s="4"/>
      <c r="GD64" s="4"/>
      <c r="GE64" s="4"/>
      <c r="GF64" s="158" t="str">
        <f t="shared" si="42"/>
        <v/>
      </c>
      <c r="GG64" s="17"/>
      <c r="GH64" s="14"/>
      <c r="GI64" s="18" t="str">
        <f t="shared" si="43"/>
        <v/>
      </c>
      <c r="GJ64" s="17"/>
      <c r="GK64" s="17"/>
      <c r="GL64" s="17" t="str">
        <f t="shared" si="44"/>
        <v/>
      </c>
      <c r="GM64" s="14" t="str">
        <f t="shared" si="45"/>
        <v/>
      </c>
      <c r="GN64" s="17"/>
      <c r="GO64" s="17" t="str">
        <f>IFERROR(IF(VLOOKUP(C64,RYO!$A$5:$E$68,4,FALSE)=0,"",VLOOKUP(C64,RYO!$A$5:$E$68,4,FALSE)),"")</f>
        <v/>
      </c>
      <c r="GP64" s="154" t="str">
        <f t="shared" si="65"/>
        <v/>
      </c>
      <c r="GQ64" s="4"/>
      <c r="GR64" s="4"/>
      <c r="GS64" s="4"/>
      <c r="GT64" s="4"/>
      <c r="GU64" s="4"/>
      <c r="GV64" s="4"/>
      <c r="GW64" s="4"/>
      <c r="GX64" s="3"/>
      <c r="GY64" s="3"/>
      <c r="GZ64" t="str">
        <f>IF(GO64&lt;&gt;"", IFERROR(IF(VLOOKUP(C64,MACUAHANG!$A$5:$B$67,2,FALSE)=0,"",VLOOKUP(C64,MACUAHANG!$A$5:$B$67,2,FALSE)), ""), "")</f>
        <v/>
      </c>
      <c r="HA64" s="4"/>
      <c r="HB64" s="4" t="str">
        <f t="shared" si="46"/>
        <v/>
      </c>
      <c r="HC64" s="4"/>
      <c r="HD64" s="4"/>
      <c r="HE64" s="4"/>
      <c r="HF64" s="4"/>
      <c r="HG64" s="4"/>
      <c r="HH64" s="4"/>
      <c r="HI64" s="4"/>
      <c r="HJ64" s="4"/>
      <c r="HK64" s="18" t="str">
        <f t="shared" si="47"/>
        <v/>
      </c>
      <c r="HL64" s="17"/>
      <c r="HM64" s="14"/>
      <c r="HN64" s="158" t="str">
        <f t="shared" si="48"/>
        <v/>
      </c>
      <c r="HO64" s="17"/>
      <c r="HP64" s="17"/>
      <c r="HQ64" s="17" t="str">
        <f t="shared" si="49"/>
        <v/>
      </c>
      <c r="HR64" s="14" t="str">
        <f t="shared" si="50"/>
        <v/>
      </c>
      <c r="HS64" s="17"/>
      <c r="HT64" s="163" t="str">
        <f>IFERROR(IF(VLOOKUP(C64,'MOMO '!C:E,3,FALSE)=0,"",VLOOKUP(C64,'MOMO '!C:E,3,FALSE)),"")</f>
        <v/>
      </c>
      <c r="HU64" s="154" t="str">
        <f t="shared" si="66"/>
        <v/>
      </c>
      <c r="HV64" s="4"/>
      <c r="HW64" s="4"/>
      <c r="HX64" s="4"/>
      <c r="HY64" s="4"/>
      <c r="HZ64" s="4"/>
      <c r="IA64" s="4"/>
      <c r="IB64" s="4"/>
      <c r="IC64" s="3"/>
      <c r="ID64" s="3"/>
      <c r="IE64" t="str">
        <f>IF(HT64&lt;&gt;"", IFERROR(IF(VLOOKUP(C64,MACUAHANG!$A$5:$B$67,2,FALSE)=0,"",VLOOKUP(C64,MACUAHANG!$A$5:$B$67,2,FALSE)), ""), "")</f>
        <v/>
      </c>
      <c r="IF64" s="4"/>
      <c r="IG64" s="4" t="str">
        <f t="shared" si="51"/>
        <v/>
      </c>
      <c r="IH64" s="4"/>
      <c r="II64" s="4"/>
      <c r="IJ64" s="4"/>
      <c r="IK64" s="4"/>
      <c r="IL64" s="4"/>
      <c r="IM64" s="4"/>
      <c r="IN64" s="4"/>
      <c r="IO64" s="4"/>
      <c r="IP64" s="18" t="str">
        <f t="shared" si="52"/>
        <v/>
      </c>
      <c r="IQ64" s="17"/>
      <c r="IR64" s="22" t="str">
        <f t="shared" si="53"/>
        <v/>
      </c>
      <c r="IS64" s="18" t="str">
        <f t="shared" si="54"/>
        <v/>
      </c>
      <c r="IT64" s="17"/>
      <c r="IU64" s="17"/>
      <c r="IV64" s="17" t="str">
        <f t="shared" si="55"/>
        <v/>
      </c>
      <c r="IW64" s="14" t="str">
        <f t="shared" si="56"/>
        <v/>
      </c>
      <c r="IX64" s="17"/>
      <c r="IY64" s="17" t="str">
        <f>IFERROR(IF(VLOOKUP(C64,XANH_PIVOT!$C$5:$D$67,2,FALSE)=0,"",VLOOKUP(C64,XANH_PIVOT!$C$5:$D$67,2,FALSE)),"")</f>
        <v/>
      </c>
      <c r="IZ64" s="154" t="str">
        <f t="shared" si="67"/>
        <v/>
      </c>
      <c r="JA64" s="4"/>
      <c r="JB64" s="4"/>
      <c r="JC64" s="4"/>
      <c r="JD64" s="4"/>
      <c r="JE64" s="4"/>
      <c r="JF64" s="4"/>
      <c r="JG64" s="4"/>
      <c r="JH64" s="3"/>
      <c r="JI64" s="3"/>
      <c r="JJ64" t="str">
        <f>IF(IY64&lt;&gt;"", IFERROR(IF(VLOOKUP(C64,MACUAHANG!$A$5:$B$67,2,FALSE)=0,"",VLOOKUP(C64,MACUAHANG!$A$5:$B$67,2,FALSE)), ""), "")</f>
        <v/>
      </c>
      <c r="JK64" s="4"/>
      <c r="JL64" s="4" t="str">
        <f t="shared" si="57"/>
        <v/>
      </c>
      <c r="JM64" s="4"/>
      <c r="JN64" s="4"/>
      <c r="JO64" s="4"/>
      <c r="JP64" s="4"/>
      <c r="JQ64" s="4"/>
      <c r="JR64" s="4"/>
      <c r="JS64" s="4"/>
      <c r="JT64" s="4"/>
      <c r="JU64" s="18" t="str">
        <f t="shared" si="58"/>
        <v/>
      </c>
      <c r="JV64" s="17"/>
    </row>
    <row r="65" spans="1:283" ht="22.5" customHeight="1">
      <c r="A65" s="5">
        <v>31</v>
      </c>
      <c r="B65" s="264" t="s">
        <v>469</v>
      </c>
      <c r="C65" s="7" t="s">
        <v>124</v>
      </c>
      <c r="D65" s="24">
        <v>0</v>
      </c>
      <c r="E65" s="16" t="str">
        <f t="shared" si="10"/>
        <v/>
      </c>
      <c r="H65" s="28" t="str">
        <f t="shared" si="11"/>
        <v/>
      </c>
      <c r="I65" s="222" t="str">
        <f t="shared" si="12"/>
        <v/>
      </c>
      <c r="K65" t="str">
        <f>IFERROR(IF(VLOOKUP(C65,'PHÍ RÚT TIỀN'!$C$5:$F$67,4,FALSE)=0,"",VLOOKUP(C65,'PHÍ RÚT TIỀN'!$C$5:$F$67,4,FALSE)),"")</f>
        <v/>
      </c>
      <c r="L65" s="23" t="str">
        <f t="shared" si="59"/>
        <v/>
      </c>
      <c r="V65" t="str">
        <f>IF(K65&lt;&gt;"", IFERROR(IF(VLOOKUP(C65,MACUAHANG!$A$5:$B$67,2,FALSE)=0,"",VLOOKUP(C65,MACUAHANG!$A$5:$B$67,2,FALSE)), ""), "")</f>
        <v/>
      </c>
      <c r="X65" t="str">
        <f t="shared" si="13"/>
        <v/>
      </c>
      <c r="AG65" s="16" t="str">
        <f t="shared" si="14"/>
        <v/>
      </c>
      <c r="AH65" s="14"/>
      <c r="AI65" s="14"/>
      <c r="AJ65" s="16" t="str">
        <f t="shared" si="15"/>
        <v/>
      </c>
      <c r="AM65" s="28" t="str">
        <f t="shared" si="16"/>
        <v/>
      </c>
      <c r="AN65" t="str">
        <f t="shared" si="17"/>
        <v/>
      </c>
      <c r="AP65" t="str">
        <f>IFERROR(IF(VLOOKUP(C65,GRAB!$C65:$D127,2,FALSE)=0,"",VLOOKUP(C65,GRAB!C:D,2,FALSE)),"")</f>
        <v/>
      </c>
      <c r="AQ65" s="74" t="str">
        <f t="shared" si="60"/>
        <v/>
      </c>
      <c r="BA65" t="str">
        <f>IF(AP65&lt;&gt;"", IFERROR(IF(VLOOKUP(C65,MACUAHANG!$A$5:$B$67,2,FALSE)=0,"",VLOOKUP(C65,MACUAHANG!$A$5:$B$67,2,FALSE)), ""), "")</f>
        <v/>
      </c>
      <c r="BC65" t="str">
        <f t="shared" si="18"/>
        <v/>
      </c>
      <c r="BL65" s="72" t="str">
        <f t="shared" si="19"/>
        <v/>
      </c>
      <c r="BM65" s="14"/>
      <c r="BN65" s="14"/>
      <c r="BO65" s="158" t="str">
        <f t="shared" si="20"/>
        <v/>
      </c>
      <c r="BP65" s="17"/>
      <c r="BQ65" s="17"/>
      <c r="BR65" s="164" t="str">
        <f t="shared" si="21"/>
        <v/>
      </c>
      <c r="BS65" s="14" t="str">
        <f t="shared" si="22"/>
        <v/>
      </c>
      <c r="BT65" s="17"/>
      <c r="BU65" s="17" t="str">
        <f>IFERROR(IF(VLOOKUP(C65,BE!C65:D127,2,FALSE)=0,"",VLOOKUP(C65,BE!C:D,2,FALSE)),"")</f>
        <v/>
      </c>
      <c r="BV65" s="154" t="str">
        <f t="shared" si="61"/>
        <v/>
      </c>
      <c r="BW65" s="4"/>
      <c r="BX65" s="4"/>
      <c r="BY65" s="4"/>
      <c r="BZ65" s="4"/>
      <c r="CA65" s="4"/>
      <c r="CB65" s="4"/>
      <c r="CC65" s="4"/>
      <c r="CD65" s="3"/>
      <c r="CE65" s="3"/>
      <c r="CF65" t="str">
        <f>IF(BU65&lt;&gt;"", IFERROR(IF(VLOOKUP(C65,MACUAHANG!$A$5:$B$67,2,FALSE)=0,"",VLOOKUP(C65,MACUAHANG!$A$5:$B$67,2,FALSE)), ""), "")</f>
        <v/>
      </c>
      <c r="CG65" s="4"/>
      <c r="CH65" t="str">
        <f t="shared" si="23"/>
        <v/>
      </c>
      <c r="CI65" s="4"/>
      <c r="CJ65" s="4"/>
      <c r="CK65" s="4"/>
      <c r="CL65" s="4"/>
      <c r="CM65" s="4"/>
      <c r="CN65" s="4"/>
      <c r="CO65" s="4"/>
      <c r="CP65" s="4"/>
      <c r="CQ65" s="158" t="str">
        <f t="shared" si="24"/>
        <v/>
      </c>
      <c r="CR65" s="17"/>
      <c r="CS65" s="22" t="str">
        <f t="shared" si="25"/>
        <v/>
      </c>
      <c r="CT65" s="158">
        <f t="shared" si="26"/>
        <v>45909</v>
      </c>
      <c r="CU65" s="17"/>
      <c r="CV65" s="17"/>
      <c r="CW65" s="164">
        <f t="shared" si="27"/>
        <v>1121</v>
      </c>
      <c r="CX65" s="165" t="str">
        <f t="shared" si="28"/>
        <v>113106</v>
      </c>
      <c r="CY65" s="17"/>
      <c r="CZ65" s="163">
        <f>IFERROR(IF(VLOOKUP(C65,'ZALO-PAY'!$C$5:$F$67,2,FALSE)=0,"",VLOOKUP(C65,'ZALO-PAY'!$C$5:$F$67,2,FALSE)),"")</f>
        <v>688</v>
      </c>
      <c r="DA65" s="154" t="str">
        <f t="shared" si="62"/>
        <v>Chi phí chiết khấu trả cho kênh đối tác ZaloPay 09/09/2025 chi nhánh Cà Phê Muối Chú Long - Nguyễn Văn Cừ Phú Quốc</v>
      </c>
      <c r="DB65" s="4"/>
      <c r="DC65" s="4"/>
      <c r="DD65" s="4"/>
      <c r="DE65" s="4"/>
      <c r="DF65" s="4"/>
      <c r="DG65" s="4"/>
      <c r="DH65" s="4"/>
      <c r="DI65" s="3"/>
      <c r="DJ65" s="3"/>
      <c r="DK65" t="str">
        <f>IF(CZ65&lt;&gt;"", IFERROR(IF(VLOOKUP(C65,MACUAHANG!$A$5:$B$67,2,FALSE)=0,"",VLOOKUP(C65,MACUAHANG!$A$5:$B$67,2,FALSE)), ""), "")</f>
        <v>CH.174NVC</v>
      </c>
      <c r="DL65" s="4"/>
      <c r="DM65" s="4" t="str">
        <f t="shared" si="29"/>
        <v>VH.PHH</v>
      </c>
      <c r="DN65" s="4"/>
      <c r="DO65" s="4"/>
      <c r="DP65" s="4"/>
      <c r="DQ65" s="4"/>
      <c r="DR65" s="4"/>
      <c r="DS65" s="4"/>
      <c r="DT65" s="4"/>
      <c r="DU65" s="4"/>
      <c r="DV65" s="158">
        <f t="shared" si="30"/>
        <v>45909</v>
      </c>
      <c r="DW65" s="17"/>
      <c r="DX65" s="22" t="str">
        <f t="shared" si="31"/>
        <v>ZaloPay</v>
      </c>
      <c r="DY65" s="158" t="str">
        <f t="shared" si="32"/>
        <v/>
      </c>
      <c r="DZ65" s="17"/>
      <c r="EA65" s="17"/>
      <c r="EB65" s="164" t="str">
        <f t="shared" si="33"/>
        <v/>
      </c>
      <c r="EC65" s="14" t="str">
        <f t="shared" si="34"/>
        <v/>
      </c>
      <c r="ED65" s="17"/>
      <c r="EE65" s="163" t="str">
        <f>IFERROR(IF(VLOOKUP(C65,'VN-PAY'!$C$5:$D$67,2,FALSE)=0,"",VLOOKUP(C65,'VN-PAY'!$C$5:$D$67,2,FALSE)),"")</f>
        <v/>
      </c>
      <c r="EF65" s="154" t="str">
        <f t="shared" si="63"/>
        <v/>
      </c>
      <c r="EG65" s="4"/>
      <c r="EH65" s="4"/>
      <c r="EI65" s="4"/>
      <c r="EJ65" s="4"/>
      <c r="EK65" s="4"/>
      <c r="EL65" s="4"/>
      <c r="EM65" s="4"/>
      <c r="EN65" s="3"/>
      <c r="EO65" s="3"/>
      <c r="EP65" t="str">
        <f>IF(EE65&lt;&gt;"", IFERROR(IF(VLOOKUP(C65,MACUAHANG!$A$5:$B$67,2,FALSE)=0,"",VLOOKUP(C65,MACUAHANG!$A$5:$B$67,2,FALSE)), ""), "")</f>
        <v/>
      </c>
      <c r="EQ65" s="4"/>
      <c r="ER65" s="4" t="str">
        <f t="shared" si="35"/>
        <v/>
      </c>
      <c r="ES65" s="4"/>
      <c r="ET65" s="4"/>
      <c r="EU65" s="4"/>
      <c r="EV65" s="4"/>
      <c r="EW65" s="4"/>
      <c r="EX65" s="4"/>
      <c r="EY65" s="4"/>
      <c r="EZ65" s="4"/>
      <c r="FA65" s="158" t="str">
        <f t="shared" si="36"/>
        <v/>
      </c>
      <c r="FB65" s="17"/>
      <c r="FC65" s="22" t="str">
        <f t="shared" si="37"/>
        <v/>
      </c>
      <c r="FD65" s="158" t="str">
        <f t="shared" si="38"/>
        <v/>
      </c>
      <c r="FE65" s="17"/>
      <c r="FF65" s="17"/>
      <c r="FG65" s="17" t="str">
        <f t="shared" si="39"/>
        <v/>
      </c>
      <c r="FH65" s="14" t="str">
        <f t="shared" si="40"/>
        <v/>
      </c>
      <c r="FI65" s="17"/>
      <c r="FJ65" s="200" t="str">
        <f>IFERROR(IF(VLOOKUP(C65,VILL!$A$5:$E$68,4,FALSE)=0,"",VLOOKUP(C65,VILL!$A$5:$E$68,4,FALSE)),"")</f>
        <v/>
      </c>
      <c r="FK65" s="154" t="str">
        <f t="shared" si="64"/>
        <v/>
      </c>
      <c r="FL65" s="4"/>
      <c r="FM65" s="4"/>
      <c r="FN65" s="4"/>
      <c r="FO65" s="4"/>
      <c r="FP65" s="4"/>
      <c r="FQ65" s="4"/>
      <c r="FR65" s="4"/>
      <c r="FS65" s="3"/>
      <c r="FT65" s="3"/>
      <c r="FU65" t="str">
        <f>IF(FJ65&lt;&gt;"", IFERROR(IF(VLOOKUP(C65,MACUAHANG!$A$5:$B$67,2,FALSE)=0,"",VLOOKUP(C65,MACUAHANG!$A$5:$B$67,2,FALSE)), ""), "")</f>
        <v/>
      </c>
      <c r="FV65" s="4"/>
      <c r="FW65" s="4" t="str">
        <f t="shared" si="41"/>
        <v/>
      </c>
      <c r="FX65" s="4"/>
      <c r="FY65" s="4"/>
      <c r="FZ65" s="4"/>
      <c r="GA65" s="4"/>
      <c r="GB65" s="4"/>
      <c r="GC65" s="4"/>
      <c r="GD65" s="4"/>
      <c r="GE65" s="4"/>
      <c r="GF65" s="158" t="str">
        <f t="shared" si="42"/>
        <v/>
      </c>
      <c r="GG65" s="17"/>
      <c r="GH65" s="14"/>
      <c r="GI65" s="18" t="str">
        <f t="shared" si="43"/>
        <v/>
      </c>
      <c r="GJ65" s="17"/>
      <c r="GK65" s="17"/>
      <c r="GL65" s="17" t="str">
        <f t="shared" si="44"/>
        <v/>
      </c>
      <c r="GM65" s="14" t="str">
        <f t="shared" si="45"/>
        <v/>
      </c>
      <c r="GN65" s="17"/>
      <c r="GO65" s="17" t="str">
        <f>IFERROR(IF(VLOOKUP(C65,RYO!$A$5:$E$68,4,FALSE)=0,"",VLOOKUP(C65,RYO!$A$5:$E$68,4,FALSE)),"")</f>
        <v/>
      </c>
      <c r="GP65" s="154" t="str">
        <f t="shared" si="65"/>
        <v/>
      </c>
      <c r="GQ65" s="4"/>
      <c r="GR65" s="4"/>
      <c r="GS65" s="4"/>
      <c r="GT65" s="4"/>
      <c r="GU65" s="4"/>
      <c r="GV65" s="4"/>
      <c r="GW65" s="4"/>
      <c r="GX65" s="3"/>
      <c r="GY65" s="3"/>
      <c r="GZ65" t="str">
        <f>IF(GO65&lt;&gt;"", IFERROR(IF(VLOOKUP(C65,MACUAHANG!$A$5:$B$67,2,FALSE)=0,"",VLOOKUP(C65,MACUAHANG!$A$5:$B$67,2,FALSE)), ""), "")</f>
        <v/>
      </c>
      <c r="HA65" s="4"/>
      <c r="HB65" s="4" t="str">
        <f t="shared" si="46"/>
        <v/>
      </c>
      <c r="HC65" s="4"/>
      <c r="HD65" s="4"/>
      <c r="HE65" s="4"/>
      <c r="HF65" s="4"/>
      <c r="HG65" s="4"/>
      <c r="HH65" s="4"/>
      <c r="HI65" s="4"/>
      <c r="HJ65" s="4"/>
      <c r="HK65" s="18" t="str">
        <f t="shared" si="47"/>
        <v/>
      </c>
      <c r="HL65" s="17"/>
      <c r="HM65" s="14"/>
      <c r="HN65" s="158">
        <f t="shared" si="48"/>
        <v>45909</v>
      </c>
      <c r="HO65" s="17"/>
      <c r="HP65" s="17"/>
      <c r="HQ65" s="17">
        <f t="shared" si="49"/>
        <v>1121</v>
      </c>
      <c r="HR65" s="14" t="str">
        <f t="shared" si="50"/>
        <v>113103</v>
      </c>
      <c r="HS65" s="17"/>
      <c r="HT65" s="163">
        <f>IFERROR(IF(VLOOKUP(C65,'MOMO '!C:E,3,FALSE)=0,"",VLOOKUP(C65,'MOMO '!C:E,3,FALSE)),"")</f>
        <v>5214</v>
      </c>
      <c r="HU65" s="154" t="str">
        <f t="shared" si="66"/>
        <v>Chi phí chiết khấu trả cho kênh đối tác MoMo 09/09/2025 chi nhánh Cà Phê Muối Chú Long - Nguyễn Văn Cừ Phú Quốc</v>
      </c>
      <c r="HV65" s="4"/>
      <c r="HW65" s="4"/>
      <c r="HX65" s="4"/>
      <c r="HY65" s="4"/>
      <c r="HZ65" s="4"/>
      <c r="IA65" s="4"/>
      <c r="IB65" s="4"/>
      <c r="IC65" s="3"/>
      <c r="ID65" s="3"/>
      <c r="IE65" t="str">
        <f>IF(HT65&lt;&gt;"", IFERROR(IF(VLOOKUP(C65,MACUAHANG!$A$5:$B$67,2,FALSE)=0,"",VLOOKUP(C65,MACUAHANG!$A$5:$B$67,2,FALSE)), ""), "")</f>
        <v>CH.174NVC</v>
      </c>
      <c r="IF65" s="4"/>
      <c r="IG65" s="4" t="str">
        <f t="shared" si="51"/>
        <v>VH.PHH</v>
      </c>
      <c r="IH65" s="4"/>
      <c r="II65" s="4"/>
      <c r="IJ65" s="4"/>
      <c r="IK65" s="4"/>
      <c r="IL65" s="4"/>
      <c r="IM65" s="4"/>
      <c r="IN65" s="4"/>
      <c r="IO65" s="4"/>
      <c r="IP65" s="18">
        <f t="shared" si="52"/>
        <v>45909</v>
      </c>
      <c r="IQ65" s="17"/>
      <c r="IR65" s="22" t="str">
        <f t="shared" si="53"/>
        <v>Momo</v>
      </c>
      <c r="IS65" s="18" t="str">
        <f t="shared" si="54"/>
        <v/>
      </c>
      <c r="IT65" s="17"/>
      <c r="IU65" s="17"/>
      <c r="IV65" s="17" t="str">
        <f t="shared" si="55"/>
        <v/>
      </c>
      <c r="IW65" s="14" t="str">
        <f t="shared" si="56"/>
        <v/>
      </c>
      <c r="IX65" s="17"/>
      <c r="IY65" s="17" t="str">
        <f>IFERROR(IF(VLOOKUP(C65,XANH_PIVOT!$C$5:$D$67,2,FALSE)=0,"",VLOOKUP(C65,XANH_PIVOT!$C$5:$D$67,2,FALSE)),"")</f>
        <v/>
      </c>
      <c r="IZ65" s="154" t="str">
        <f t="shared" si="67"/>
        <v/>
      </c>
      <c r="JA65" s="4"/>
      <c r="JB65" s="4"/>
      <c r="JC65" s="4"/>
      <c r="JD65" s="4"/>
      <c r="JE65" s="4"/>
      <c r="JF65" s="4"/>
      <c r="JG65" s="4"/>
      <c r="JH65" s="3"/>
      <c r="JI65" s="3"/>
      <c r="JJ65" t="str">
        <f>IF(IY65&lt;&gt;"", IFERROR(IF(VLOOKUP(C65,MACUAHANG!$A$5:$B$67,2,FALSE)=0,"",VLOOKUP(C65,MACUAHANG!$A$5:$B$67,2,FALSE)), ""), "")</f>
        <v/>
      </c>
      <c r="JK65" s="4"/>
      <c r="JL65" s="4" t="str">
        <f t="shared" si="57"/>
        <v/>
      </c>
      <c r="JM65" s="4"/>
      <c r="JN65" s="4"/>
      <c r="JO65" s="4"/>
      <c r="JP65" s="4"/>
      <c r="JQ65" s="4"/>
      <c r="JR65" s="4"/>
      <c r="JS65" s="4"/>
      <c r="JT65" s="4"/>
      <c r="JU65" s="18" t="str">
        <f t="shared" si="58"/>
        <v/>
      </c>
      <c r="JV65" s="17"/>
    </row>
    <row r="66" spans="1:283" ht="22.5" customHeight="1">
      <c r="A66" s="5">
        <f t="shared" si="9"/>
        <v>32</v>
      </c>
      <c r="B66" s="264" t="s">
        <v>470</v>
      </c>
      <c r="C66" s="7" t="s">
        <v>125</v>
      </c>
      <c r="D66" s="25">
        <v>0</v>
      </c>
      <c r="E66" s="16" t="str">
        <f t="shared" si="10"/>
        <v/>
      </c>
      <c r="H66" s="28" t="str">
        <f t="shared" si="11"/>
        <v/>
      </c>
      <c r="I66" s="222" t="str">
        <f t="shared" si="12"/>
        <v/>
      </c>
      <c r="K66" t="str">
        <f>IFERROR(IF(VLOOKUP(C66,'PHÍ RÚT TIỀN'!$C$5:$F$67,4,FALSE)=0,"",VLOOKUP(C66,'PHÍ RÚT TIỀN'!$C$5:$F$67,4,FALSE)),"")</f>
        <v/>
      </c>
      <c r="L66" s="23" t="str">
        <f t="shared" si="59"/>
        <v/>
      </c>
      <c r="V66" t="str">
        <f>IF(K66&lt;&gt;"", IFERROR(IF(VLOOKUP(C66,MACUAHANG!$A$5:$B$67,2,FALSE)=0,"",VLOOKUP(C66,MACUAHANG!$A$5:$B$67,2,FALSE)), ""), "")</f>
        <v/>
      </c>
      <c r="X66" t="str">
        <f t="shared" si="13"/>
        <v/>
      </c>
      <c r="AG66" s="16" t="str">
        <f t="shared" si="14"/>
        <v/>
      </c>
      <c r="AH66" s="14"/>
      <c r="AI66" s="14"/>
      <c r="AJ66" s="16" t="str">
        <f t="shared" si="15"/>
        <v/>
      </c>
      <c r="AM66" s="28" t="str">
        <f t="shared" si="16"/>
        <v/>
      </c>
      <c r="AN66" t="str">
        <f t="shared" si="17"/>
        <v/>
      </c>
      <c r="AP66" t="str">
        <f>IFERROR(IF(VLOOKUP(C66,GRAB!$C66:$D128,2,FALSE)=0,"",VLOOKUP(C66,GRAB!C:D,2,FALSE)),"")</f>
        <v/>
      </c>
      <c r="AQ66" s="74" t="str">
        <f t="shared" si="60"/>
        <v/>
      </c>
      <c r="BA66" t="str">
        <f>IF(AP66&lt;&gt;"", IFERROR(IF(VLOOKUP(C66,MACUAHANG!$A$5:$B$67,2,FALSE)=0,"",VLOOKUP(C66,MACUAHANG!$A$5:$B$67,2,FALSE)), ""), "")</f>
        <v/>
      </c>
      <c r="BC66" t="str">
        <f t="shared" si="18"/>
        <v/>
      </c>
      <c r="BL66" s="72" t="str">
        <f t="shared" si="19"/>
        <v/>
      </c>
      <c r="BM66" s="14"/>
      <c r="BN66" s="14"/>
      <c r="BO66" s="158" t="str">
        <f t="shared" si="20"/>
        <v/>
      </c>
      <c r="BP66" s="17"/>
      <c r="BQ66" s="17"/>
      <c r="BR66" s="164" t="str">
        <f t="shared" si="21"/>
        <v/>
      </c>
      <c r="BS66" s="14" t="str">
        <f t="shared" si="22"/>
        <v/>
      </c>
      <c r="BT66" s="17"/>
      <c r="BU66" s="17" t="str">
        <f>IFERROR(IF(VLOOKUP(C66,BE!C66:D128,2,FALSE)=0,"",VLOOKUP(C66,BE!C:D,2,FALSE)),"")</f>
        <v/>
      </c>
      <c r="BV66" s="154" t="str">
        <f t="shared" si="61"/>
        <v/>
      </c>
      <c r="BW66" s="4"/>
      <c r="BX66" s="4"/>
      <c r="BY66" s="4"/>
      <c r="BZ66" s="4"/>
      <c r="CA66" s="4"/>
      <c r="CB66" s="4"/>
      <c r="CC66" s="4"/>
      <c r="CD66" s="3"/>
      <c r="CE66" s="3"/>
      <c r="CF66" t="str">
        <f>IF(BU66&lt;&gt;"", IFERROR(IF(VLOOKUP(C66,MACUAHANG!$A$5:$B$67,2,FALSE)=0,"",VLOOKUP(C66,MACUAHANG!$A$5:$B$67,2,FALSE)), ""), "")</f>
        <v/>
      </c>
      <c r="CG66" s="4"/>
      <c r="CH66" t="str">
        <f t="shared" si="23"/>
        <v/>
      </c>
      <c r="CI66" s="4"/>
      <c r="CJ66" s="4"/>
      <c r="CK66" s="4"/>
      <c r="CL66" s="4"/>
      <c r="CM66" s="4"/>
      <c r="CN66" s="4"/>
      <c r="CO66" s="4"/>
      <c r="CP66" s="4"/>
      <c r="CQ66" s="158" t="str">
        <f t="shared" si="24"/>
        <v/>
      </c>
      <c r="CR66" s="17"/>
      <c r="CS66" s="22" t="str">
        <f t="shared" si="25"/>
        <v/>
      </c>
      <c r="CT66" s="158">
        <f t="shared" si="26"/>
        <v>45909</v>
      </c>
      <c r="CU66" s="17"/>
      <c r="CV66" s="17"/>
      <c r="CW66" s="164">
        <f t="shared" si="27"/>
        <v>1121</v>
      </c>
      <c r="CX66" s="165" t="str">
        <f t="shared" si="28"/>
        <v>113106</v>
      </c>
      <c r="CY66" s="17"/>
      <c r="CZ66" s="163">
        <f>IFERROR(IF(VLOOKUP(C66,'ZALO-PAY'!$C$5:$F$67,2,FALSE)=0,"",VLOOKUP(C66,'ZALO-PAY'!$C$5:$F$67,2,FALSE)),"")</f>
        <v>6748</v>
      </c>
      <c r="DA66" s="154" t="str">
        <f t="shared" si="62"/>
        <v>Chi phí chiết khấu trả cho kênh đối tác ZaloPay 09/09/2025 chi nhánh Cà Phê Muối Chú Long - Nguyễn Trung Trực Phú Quốc</v>
      </c>
      <c r="DB66" s="4"/>
      <c r="DC66" s="4"/>
      <c r="DD66" s="4"/>
      <c r="DE66" s="4"/>
      <c r="DF66" s="4"/>
      <c r="DG66" s="4"/>
      <c r="DH66" s="4"/>
      <c r="DI66" s="3"/>
      <c r="DJ66" s="3"/>
      <c r="DK66" t="str">
        <f>IF(CZ66&lt;&gt;"", IFERROR(IF(VLOOKUP(C66,MACUAHANG!$A$5:$B$67,2,FALSE)=0,"",VLOOKUP(C66,MACUAHANG!$A$5:$B$67,2,FALSE)), ""), "")</f>
        <v>CH.241NTT</v>
      </c>
      <c r="DL66" s="4"/>
      <c r="DM66" s="4" t="str">
        <f t="shared" si="29"/>
        <v>VH.PHH</v>
      </c>
      <c r="DN66" s="4"/>
      <c r="DO66" s="4"/>
      <c r="DP66" s="4"/>
      <c r="DQ66" s="4"/>
      <c r="DR66" s="4"/>
      <c r="DS66" s="4"/>
      <c r="DT66" s="4"/>
      <c r="DU66" s="4"/>
      <c r="DV66" s="158">
        <f t="shared" si="30"/>
        <v>45909</v>
      </c>
      <c r="DW66" s="17"/>
      <c r="DX66" s="22" t="str">
        <f t="shared" si="31"/>
        <v>ZaloPay</v>
      </c>
      <c r="DY66" s="158" t="str">
        <f t="shared" si="32"/>
        <v/>
      </c>
      <c r="DZ66" s="17"/>
      <c r="EA66" s="17"/>
      <c r="EB66" s="164" t="str">
        <f t="shared" si="33"/>
        <v/>
      </c>
      <c r="EC66" s="14" t="str">
        <f t="shared" si="34"/>
        <v/>
      </c>
      <c r="ED66" s="17"/>
      <c r="EE66" s="163" t="str">
        <f>IFERROR(IF(VLOOKUP(C66,'VN-PAY'!$C$5:$D$67,2,FALSE)=0,"",VLOOKUP(C66,'VN-PAY'!$C$5:$D$67,2,FALSE)),"")</f>
        <v/>
      </c>
      <c r="EF66" s="154" t="str">
        <f t="shared" si="63"/>
        <v/>
      </c>
      <c r="EG66" s="4"/>
      <c r="EH66" s="4"/>
      <c r="EI66" s="4"/>
      <c r="EJ66" s="4"/>
      <c r="EK66" s="4"/>
      <c r="EL66" s="4"/>
      <c r="EM66" s="4"/>
      <c r="EN66" s="3"/>
      <c r="EO66" s="3"/>
      <c r="EP66" t="str">
        <f>IF(EE66&lt;&gt;"", IFERROR(IF(VLOOKUP(C66,MACUAHANG!$A$5:$B$67,2,FALSE)=0,"",VLOOKUP(C66,MACUAHANG!$A$5:$B$67,2,FALSE)), ""), "")</f>
        <v/>
      </c>
      <c r="EQ66" s="4"/>
      <c r="ER66" s="4" t="str">
        <f t="shared" si="35"/>
        <v/>
      </c>
      <c r="ES66" s="4"/>
      <c r="ET66" s="4"/>
      <c r="EU66" s="4"/>
      <c r="EV66" s="4"/>
      <c r="EW66" s="4"/>
      <c r="EX66" s="4"/>
      <c r="EY66" s="4"/>
      <c r="EZ66" s="4"/>
      <c r="FA66" s="158" t="str">
        <f t="shared" si="36"/>
        <v/>
      </c>
      <c r="FB66" s="17"/>
      <c r="FC66" s="22" t="str">
        <f t="shared" si="37"/>
        <v/>
      </c>
      <c r="FD66" s="158" t="str">
        <f t="shared" si="38"/>
        <v/>
      </c>
      <c r="FE66" s="17"/>
      <c r="FF66" s="17"/>
      <c r="FG66" s="17" t="str">
        <f t="shared" si="39"/>
        <v/>
      </c>
      <c r="FH66" s="14" t="str">
        <f t="shared" si="40"/>
        <v/>
      </c>
      <c r="FI66" s="17"/>
      <c r="FJ66" s="200" t="str">
        <f>IFERROR(IF(VLOOKUP(C66,VILL!$A$5:$E$68,4,FALSE)=0,"",VLOOKUP(C66,VILL!$A$5:$E$68,4,FALSE)),"")</f>
        <v/>
      </c>
      <c r="FK66" s="154" t="str">
        <f t="shared" si="64"/>
        <v/>
      </c>
      <c r="FL66" s="4"/>
      <c r="FM66" s="4"/>
      <c r="FN66" s="4"/>
      <c r="FO66" s="4"/>
      <c r="FP66" s="4"/>
      <c r="FQ66" s="4"/>
      <c r="FR66" s="4"/>
      <c r="FS66" s="3"/>
      <c r="FT66" s="3"/>
      <c r="FU66" t="str">
        <f>IF(FJ66&lt;&gt;"", IFERROR(IF(VLOOKUP(C66,MACUAHANG!$A$5:$B$67,2,FALSE)=0,"",VLOOKUP(C66,MACUAHANG!$A$5:$B$67,2,FALSE)), ""), "")</f>
        <v/>
      </c>
      <c r="FV66" s="4"/>
      <c r="FW66" s="4" t="str">
        <f t="shared" si="41"/>
        <v/>
      </c>
      <c r="FX66" s="4"/>
      <c r="FY66" s="4"/>
      <c r="FZ66" s="4"/>
      <c r="GA66" s="4"/>
      <c r="GB66" s="4"/>
      <c r="GC66" s="4"/>
      <c r="GD66" s="4"/>
      <c r="GE66" s="4"/>
      <c r="GF66" s="158" t="str">
        <f t="shared" si="42"/>
        <v/>
      </c>
      <c r="GG66" s="17"/>
      <c r="GH66" s="14"/>
      <c r="GI66" s="18" t="str">
        <f t="shared" si="43"/>
        <v/>
      </c>
      <c r="GJ66" s="17"/>
      <c r="GK66" s="17"/>
      <c r="GL66" s="17" t="str">
        <f t="shared" si="44"/>
        <v/>
      </c>
      <c r="GM66" s="14" t="str">
        <f t="shared" si="45"/>
        <v/>
      </c>
      <c r="GN66" s="17"/>
      <c r="GO66" s="17" t="str">
        <f>IFERROR(IF(VLOOKUP(C66,RYO!$A$5:$E$68,4,FALSE)=0,"",VLOOKUP(C66,RYO!$A$5:$E$68,4,FALSE)),"")</f>
        <v/>
      </c>
      <c r="GP66" s="154" t="str">
        <f t="shared" si="65"/>
        <v/>
      </c>
      <c r="GQ66" s="4"/>
      <c r="GR66" s="4"/>
      <c r="GS66" s="4"/>
      <c r="GT66" s="4"/>
      <c r="GU66" s="4"/>
      <c r="GV66" s="4"/>
      <c r="GW66" s="4"/>
      <c r="GX66" s="3"/>
      <c r="GY66" s="3"/>
      <c r="GZ66" t="str">
        <f>IF(GO66&lt;&gt;"", IFERROR(IF(VLOOKUP(C66,MACUAHANG!$A$5:$B$67,2,FALSE)=0,"",VLOOKUP(C66,MACUAHANG!$A$5:$B$67,2,FALSE)), ""), "")</f>
        <v/>
      </c>
      <c r="HA66" s="4"/>
      <c r="HB66" s="4" t="str">
        <f t="shared" si="46"/>
        <v/>
      </c>
      <c r="HC66" s="4"/>
      <c r="HD66" s="4"/>
      <c r="HE66" s="4"/>
      <c r="HF66" s="4"/>
      <c r="HG66" s="4"/>
      <c r="HH66" s="4"/>
      <c r="HI66" s="4"/>
      <c r="HJ66" s="4"/>
      <c r="HK66" s="18" t="str">
        <f t="shared" si="47"/>
        <v/>
      </c>
      <c r="HL66" s="17"/>
      <c r="HM66" s="14"/>
      <c r="HN66" s="158">
        <f t="shared" si="48"/>
        <v>45909</v>
      </c>
      <c r="HO66" s="17"/>
      <c r="HP66" s="17"/>
      <c r="HQ66" s="17">
        <f t="shared" si="49"/>
        <v>1121</v>
      </c>
      <c r="HR66" s="14" t="str">
        <f t="shared" si="50"/>
        <v>113103</v>
      </c>
      <c r="HS66" s="17"/>
      <c r="HT66" s="163">
        <f>IFERROR(IF(VLOOKUP(C66,'MOMO '!C:E,3,FALSE)=0,"",VLOOKUP(C66,'MOMO '!C:E,3,FALSE)),"")</f>
        <v>137.5</v>
      </c>
      <c r="HU66" s="154" t="str">
        <f t="shared" si="66"/>
        <v>Chi phí chiết khấu trả cho kênh đối tác MoMo 09/09/2025 chi nhánh Cà Phê Muối Chú Long - Nguyễn Trung Trực Phú Quốc</v>
      </c>
      <c r="HV66" s="4"/>
      <c r="HW66" s="4"/>
      <c r="HX66" s="4"/>
      <c r="HY66" s="4"/>
      <c r="HZ66" s="4"/>
      <c r="IA66" s="4"/>
      <c r="IB66" s="4"/>
      <c r="IC66" s="3"/>
      <c r="ID66" s="3"/>
      <c r="IE66" t="str">
        <f>IF(HT66&lt;&gt;"", IFERROR(IF(VLOOKUP(C66,MACUAHANG!$A$5:$B$67,2,FALSE)=0,"",VLOOKUP(C66,MACUAHANG!$A$5:$B$67,2,FALSE)), ""), "")</f>
        <v>CH.241NTT</v>
      </c>
      <c r="IF66" s="4"/>
      <c r="IG66" s="4" t="str">
        <f t="shared" si="51"/>
        <v>VH.PHH</v>
      </c>
      <c r="IH66" s="4"/>
      <c r="II66" s="4"/>
      <c r="IJ66" s="4"/>
      <c r="IK66" s="4"/>
      <c r="IL66" s="4"/>
      <c r="IM66" s="4"/>
      <c r="IN66" s="4"/>
      <c r="IO66" s="4"/>
      <c r="IP66" s="18">
        <f t="shared" si="52"/>
        <v>45909</v>
      </c>
      <c r="IQ66" s="17"/>
      <c r="IR66" s="22" t="str">
        <f t="shared" si="53"/>
        <v>Momo</v>
      </c>
      <c r="IS66" s="18" t="str">
        <f t="shared" si="54"/>
        <v/>
      </c>
      <c r="IT66" s="17"/>
      <c r="IU66" s="17"/>
      <c r="IV66" s="17" t="str">
        <f t="shared" si="55"/>
        <v/>
      </c>
      <c r="IW66" s="14" t="str">
        <f t="shared" si="56"/>
        <v/>
      </c>
      <c r="IX66" s="17"/>
      <c r="IY66" s="17" t="str">
        <f>IFERROR(IF(VLOOKUP(C66,XANH_PIVOT!$C$5:$D$67,2,FALSE)=0,"",VLOOKUP(C66,XANH_PIVOT!$C$5:$D$67,2,FALSE)),"")</f>
        <v/>
      </c>
      <c r="IZ66" s="154" t="str">
        <f t="shared" si="67"/>
        <v/>
      </c>
      <c r="JA66" s="4"/>
      <c r="JB66" s="4"/>
      <c r="JC66" s="4"/>
      <c r="JD66" s="4"/>
      <c r="JE66" s="4"/>
      <c r="JF66" s="4"/>
      <c r="JG66" s="4"/>
      <c r="JH66" s="3"/>
      <c r="JI66" s="3"/>
      <c r="JJ66" t="str">
        <f>IF(IY66&lt;&gt;"", IFERROR(IF(VLOOKUP(C66,MACUAHANG!$A$5:$B$67,2,FALSE)=0,"",VLOOKUP(C66,MACUAHANG!$A$5:$B$67,2,FALSE)), ""), "")</f>
        <v/>
      </c>
      <c r="JK66" s="4"/>
      <c r="JL66" s="4" t="str">
        <f t="shared" si="57"/>
        <v/>
      </c>
      <c r="JM66" s="4"/>
      <c r="JN66" s="4"/>
      <c r="JO66" s="4"/>
      <c r="JP66" s="4"/>
      <c r="JQ66" s="4"/>
      <c r="JR66" s="4"/>
      <c r="JS66" s="4"/>
      <c r="JT66" s="4"/>
      <c r="JU66" s="18" t="str">
        <f t="shared" si="58"/>
        <v/>
      </c>
      <c r="JV66" s="17"/>
    </row>
    <row r="67" spans="1:283" ht="22.5" customHeight="1">
      <c r="A67" s="262">
        <v>32</v>
      </c>
      <c r="B67" s="268" t="s">
        <v>471</v>
      </c>
      <c r="C67" s="6" t="s">
        <v>127</v>
      </c>
      <c r="D67" s="24">
        <v>0</v>
      </c>
      <c r="E67" s="16" t="str">
        <f t="shared" si="10"/>
        <v/>
      </c>
      <c r="H67" s="28" t="str">
        <f t="shared" si="11"/>
        <v/>
      </c>
      <c r="I67" s="222" t="str">
        <f t="shared" si="12"/>
        <v/>
      </c>
      <c r="K67" t="str">
        <f>IFERROR(IF(VLOOKUP(C67,'PHÍ RÚT TIỀN'!$C$5:$F$67,4,FALSE)=0,"",VLOOKUP(C67,'PHÍ RÚT TIỀN'!$C$5:$F$67,4,FALSE)),"")</f>
        <v/>
      </c>
      <c r="L67" s="23" t="str">
        <f>IF(K67&lt;&gt;"","Chi phí nộp tiền ngân hàng  " &amp; TEXT(AG67,"dd/mm/yyyy") &amp; " chi nhánh " &amp; C67,"")</f>
        <v/>
      </c>
      <c r="V67" t="str">
        <f>IF(K67&lt;&gt;"", IFERROR(IF(VLOOKUP(C67,MACUAHANG!$A$5:$B$67,2,FALSE)=0,"",VLOOKUP(C67,MACUAHANG!$A$5:$B$67,2,FALSE)), ""), "")</f>
        <v/>
      </c>
      <c r="X67" t="str">
        <f t="shared" si="13"/>
        <v/>
      </c>
      <c r="AG67" s="16" t="str">
        <f t="shared" si="14"/>
        <v/>
      </c>
      <c r="AH67" s="14"/>
      <c r="AI67" s="14"/>
      <c r="AJ67" s="16" t="str">
        <f t="shared" si="15"/>
        <v/>
      </c>
      <c r="AM67" s="28" t="str">
        <f t="shared" si="16"/>
        <v/>
      </c>
      <c r="AN67" t="str">
        <f t="shared" si="17"/>
        <v/>
      </c>
      <c r="AP67" t="str">
        <f>IFERROR(IF(VLOOKUP(C67,GRAB!$C67:$D129,2,FALSE)=0,"",VLOOKUP(C67,GRAB!C:D,2,FALSE)),"")</f>
        <v/>
      </c>
      <c r="AQ67" s="74" t="str">
        <f t="shared" si="60"/>
        <v/>
      </c>
      <c r="BA67" t="str">
        <f>IF(AP67&lt;&gt;"", IFERROR(IF(VLOOKUP(C67,MACUAHANG!$A$5:$B$67,2,FALSE)=0,"",VLOOKUP(C67,MACUAHANG!$A$5:$B$67,2,FALSE)), ""), "")</f>
        <v/>
      </c>
      <c r="BC67" t="str">
        <f t="shared" si="18"/>
        <v/>
      </c>
      <c r="BL67" s="72" t="str">
        <f t="shared" si="19"/>
        <v/>
      </c>
      <c r="BM67" s="14"/>
      <c r="BN67" s="14"/>
      <c r="BO67" s="158" t="str">
        <f t="shared" si="20"/>
        <v/>
      </c>
      <c r="BP67" s="17"/>
      <c r="BQ67" s="17"/>
      <c r="BR67" s="164" t="str">
        <f t="shared" si="21"/>
        <v/>
      </c>
      <c r="BS67" s="14" t="str">
        <f t="shared" si="22"/>
        <v/>
      </c>
      <c r="BT67" s="17"/>
      <c r="BU67" s="17" t="str">
        <f>IFERROR(IF(VLOOKUP(C67,BE!C67:D129,2,FALSE)=0,"",VLOOKUP(C67,BE!C:D,2,FALSE)),"")</f>
        <v/>
      </c>
      <c r="BV67" s="154" t="str">
        <f t="shared" si="61"/>
        <v/>
      </c>
      <c r="BW67" s="4"/>
      <c r="BX67" s="4"/>
      <c r="BY67" s="4"/>
      <c r="BZ67" s="4"/>
      <c r="CA67" s="4"/>
      <c r="CB67" s="4"/>
      <c r="CC67" s="4"/>
      <c r="CD67" s="3"/>
      <c r="CE67" s="3"/>
      <c r="CF67" t="str">
        <f>IF(BU67&lt;&gt;"", IFERROR(IF(VLOOKUP(C67,MACUAHANG!$A$5:$B$67,2,FALSE)=0,"",VLOOKUP(C67,MACUAHANG!$A$5:$B$67,2,FALSE)), ""), "")</f>
        <v/>
      </c>
      <c r="CG67" s="4"/>
      <c r="CH67" t="str">
        <f t="shared" si="23"/>
        <v/>
      </c>
      <c r="CI67" s="4"/>
      <c r="CJ67" s="4"/>
      <c r="CK67" s="4"/>
      <c r="CL67" s="4"/>
      <c r="CM67" s="4"/>
      <c r="CN67" s="4"/>
      <c r="CO67" s="4"/>
      <c r="CP67" s="4"/>
      <c r="CQ67" s="158" t="str">
        <f t="shared" si="24"/>
        <v/>
      </c>
      <c r="CR67" s="17"/>
      <c r="CS67" s="22" t="str">
        <f t="shared" si="25"/>
        <v/>
      </c>
      <c r="CT67" s="158">
        <f t="shared" si="26"/>
        <v>45909</v>
      </c>
      <c r="CU67" s="17"/>
      <c r="CV67" s="17"/>
      <c r="CW67" s="164">
        <f t="shared" si="27"/>
        <v>1121</v>
      </c>
      <c r="CX67" s="165" t="str">
        <f t="shared" si="28"/>
        <v>113106</v>
      </c>
      <c r="CY67" s="17"/>
      <c r="CZ67" s="163">
        <f>IFERROR(IF(VLOOKUP(C67,'ZALO-PAY'!$C$5:$F$67,2,FALSE)=0,"",VLOOKUP(C67,'ZALO-PAY'!$C$5:$F$67,2,FALSE)),"")</f>
        <v>1671</v>
      </c>
      <c r="DA67" s="154" t="str">
        <f t="shared" si="62"/>
        <v>Chi phí chiết khấu trả cho kênh đối tác ZaloPay 09/09/2025 chi nhánh CÀ PHÊ MUỐI CHÚ LONG - BÙI THỊ TRƯỜNG - CÀ MAU</v>
      </c>
      <c r="DB67" s="4"/>
      <c r="DC67" s="4"/>
      <c r="DD67" s="4"/>
      <c r="DE67" s="4"/>
      <c r="DF67" s="4"/>
      <c r="DG67" s="4"/>
      <c r="DH67" s="4"/>
      <c r="DI67" s="3"/>
      <c r="DJ67" s="3"/>
      <c r="DK67" t="str">
        <f>IF(CZ67&lt;&gt;"", IFERROR(IF(VLOOKUP(C67,MACUAHANG!$A$5:$B$67,2,FALSE)=0,"",VLOOKUP(C67,MACUAHANG!$A$5:$B$67,2,FALSE)), ""), "")</f>
        <v>CH.170DBTT</v>
      </c>
      <c r="DL67" s="4"/>
      <c r="DM67" s="4" t="str">
        <f t="shared" si="29"/>
        <v>VH.PHH</v>
      </c>
      <c r="DN67" s="4"/>
      <c r="DO67" s="4"/>
      <c r="DP67" s="4"/>
      <c r="DQ67" s="4"/>
      <c r="DR67" s="4"/>
      <c r="DS67" s="4"/>
      <c r="DT67" s="4"/>
      <c r="DU67" s="4"/>
      <c r="DV67" s="158">
        <f t="shared" si="30"/>
        <v>45909</v>
      </c>
      <c r="DW67" s="17"/>
      <c r="DX67" s="22" t="str">
        <f t="shared" si="31"/>
        <v>ZaloPay</v>
      </c>
      <c r="DY67" s="158" t="str">
        <f t="shared" si="32"/>
        <v/>
      </c>
      <c r="DZ67" s="17"/>
      <c r="EA67" s="17"/>
      <c r="EB67" s="164" t="str">
        <f t="shared" si="33"/>
        <v/>
      </c>
      <c r="EC67" s="14" t="str">
        <f t="shared" si="34"/>
        <v/>
      </c>
      <c r="ED67" s="17"/>
      <c r="EE67" s="163" t="str">
        <f>IFERROR(IF(VLOOKUP(C67,'VN-PAY'!$C$5:$D$67,2,FALSE)=0,"",VLOOKUP(C67,'VN-PAY'!$C$5:$D$67,2,FALSE)),"")</f>
        <v/>
      </c>
      <c r="EF67" s="154" t="str">
        <f t="shared" si="63"/>
        <v/>
      </c>
      <c r="EG67" s="4"/>
      <c r="EH67" s="4"/>
      <c r="EI67" s="4"/>
      <c r="EJ67" s="4"/>
      <c r="EK67" s="4"/>
      <c r="EL67" s="4"/>
      <c r="EM67" s="4"/>
      <c r="EN67" s="3"/>
      <c r="EO67" s="3"/>
      <c r="EP67" t="str">
        <f>IF(EE67&lt;&gt;"", IFERROR(IF(VLOOKUP(C67,MACUAHANG!$A$5:$B$67,2,FALSE)=0,"",VLOOKUP(C67,MACUAHANG!$A$5:$B$67,2,FALSE)), ""), "")</f>
        <v/>
      </c>
      <c r="EQ67" s="4"/>
      <c r="ER67" s="4" t="str">
        <f t="shared" si="35"/>
        <v/>
      </c>
      <c r="ES67" s="4"/>
      <c r="ET67" s="4"/>
      <c r="EU67" s="4"/>
      <c r="EV67" s="4"/>
      <c r="EW67" s="4"/>
      <c r="EX67" s="4"/>
      <c r="EY67" s="4"/>
      <c r="EZ67" s="4"/>
      <c r="FA67" s="158" t="str">
        <f t="shared" si="36"/>
        <v/>
      </c>
      <c r="FB67" s="17"/>
      <c r="FC67" s="22" t="str">
        <f t="shared" si="37"/>
        <v/>
      </c>
      <c r="FD67" s="158" t="str">
        <f t="shared" si="38"/>
        <v/>
      </c>
      <c r="FE67" s="17"/>
      <c r="FF67" s="17"/>
      <c r="FG67" s="17" t="str">
        <f t="shared" si="39"/>
        <v/>
      </c>
      <c r="FH67" s="14" t="str">
        <f t="shared" si="40"/>
        <v/>
      </c>
      <c r="FI67" s="17"/>
      <c r="FJ67" s="200" t="str">
        <f>IFERROR(IF(VLOOKUP(C67,VILL!$A$5:$E$68,4,FALSE)=0,"",VLOOKUP(C67,VILL!$A$5:$E$68,4,FALSE)),"")</f>
        <v/>
      </c>
      <c r="FK67" s="154" t="str">
        <f t="shared" si="64"/>
        <v/>
      </c>
      <c r="FL67" s="4"/>
      <c r="FM67" s="4"/>
      <c r="FN67" s="4"/>
      <c r="FO67" s="4"/>
      <c r="FP67" s="4"/>
      <c r="FQ67" s="4"/>
      <c r="FR67" s="4"/>
      <c r="FS67" s="3"/>
      <c r="FT67" s="3"/>
      <c r="FU67" t="str">
        <f>IF(FJ67&lt;&gt;"", IFERROR(IF(VLOOKUP(C67,MACUAHANG!$A$5:$B$67,2,FALSE)=0,"",VLOOKUP(C67,MACUAHANG!$A$5:$B$67,2,FALSE)), ""), "")</f>
        <v/>
      </c>
      <c r="FV67" s="4"/>
      <c r="FW67" s="4" t="str">
        <f t="shared" si="41"/>
        <v/>
      </c>
      <c r="FX67" s="4"/>
      <c r="FY67" s="4"/>
      <c r="FZ67" s="4"/>
      <c r="GA67" s="4"/>
      <c r="GB67" s="4"/>
      <c r="GC67" s="4"/>
      <c r="GD67" s="4"/>
      <c r="GE67" s="4"/>
      <c r="GF67" s="158" t="str">
        <f t="shared" si="42"/>
        <v/>
      </c>
      <c r="GG67" s="17"/>
      <c r="GH67" s="14"/>
      <c r="GI67" s="18" t="str">
        <f t="shared" si="43"/>
        <v/>
      </c>
      <c r="GJ67" s="17"/>
      <c r="GK67" s="17"/>
      <c r="GL67" s="17" t="str">
        <f t="shared" si="44"/>
        <v/>
      </c>
      <c r="GM67" s="14" t="str">
        <f t="shared" si="45"/>
        <v/>
      </c>
      <c r="GN67" s="17"/>
      <c r="GO67" s="17" t="str">
        <f>IFERROR(IF(VLOOKUP(C67,RYO!$A$5:$E$68,4,FALSE)=0,"",VLOOKUP(C67,RYO!$A$5:$E$68,4,FALSE)),"")</f>
        <v/>
      </c>
      <c r="GP67" s="154" t="str">
        <f t="shared" si="65"/>
        <v/>
      </c>
      <c r="GQ67" s="4"/>
      <c r="GR67" s="4"/>
      <c r="GS67" s="4"/>
      <c r="GT67" s="4"/>
      <c r="GU67" s="4"/>
      <c r="GV67" s="4"/>
      <c r="GW67" s="4"/>
      <c r="GX67" s="3"/>
      <c r="GY67" s="3"/>
      <c r="GZ67" t="str">
        <f>IF(GO67&lt;&gt;"", IFERROR(IF(VLOOKUP(C67,MACUAHANG!$A$5:$B$67,2,FALSE)=0,"",VLOOKUP(C67,MACUAHANG!$A$5:$B$67,2,FALSE)), ""), "")</f>
        <v/>
      </c>
      <c r="HA67" s="4"/>
      <c r="HB67" s="4" t="str">
        <f t="shared" si="46"/>
        <v/>
      </c>
      <c r="HC67" s="4"/>
      <c r="HD67" s="4"/>
      <c r="HE67" s="4"/>
      <c r="HF67" s="4"/>
      <c r="HG67" s="4"/>
      <c r="HH67" s="4"/>
      <c r="HI67" s="4"/>
      <c r="HJ67" s="4"/>
      <c r="HK67" s="18" t="str">
        <f t="shared" si="47"/>
        <v/>
      </c>
      <c r="HL67" s="17"/>
      <c r="HM67" s="14"/>
      <c r="HN67" s="158" t="str">
        <f t="shared" si="48"/>
        <v/>
      </c>
      <c r="HO67" s="17"/>
      <c r="HP67" s="17"/>
      <c r="HQ67" s="17" t="str">
        <f t="shared" si="49"/>
        <v/>
      </c>
      <c r="HR67" s="14" t="str">
        <f t="shared" si="50"/>
        <v/>
      </c>
      <c r="HS67" s="17"/>
      <c r="HT67" s="163" t="str">
        <f>IFERROR(IF(VLOOKUP(C67,'MOMO '!C:E,3,FALSE)=0,"",VLOOKUP(C67,'MOMO '!C:E,3,FALSE)),"")</f>
        <v/>
      </c>
      <c r="HU67" s="154" t="str">
        <f t="shared" si="66"/>
        <v/>
      </c>
      <c r="HV67" s="4"/>
      <c r="HW67" s="4"/>
      <c r="HX67" s="4"/>
      <c r="HY67" s="4"/>
      <c r="HZ67" s="4"/>
      <c r="IA67" s="4"/>
      <c r="IB67" s="4"/>
      <c r="IC67" s="3"/>
      <c r="ID67" s="3"/>
      <c r="IE67" t="str">
        <f>IF(HT67&lt;&gt;"", IFERROR(IF(VLOOKUP(C67,MACUAHANG!$A$5:$B$67,2,FALSE)=0,"",VLOOKUP(C67,MACUAHANG!$A$5:$B$67,2,FALSE)), ""), "")</f>
        <v/>
      </c>
      <c r="IF67" s="4"/>
      <c r="IG67" s="4" t="str">
        <f t="shared" si="51"/>
        <v/>
      </c>
      <c r="IH67" s="4"/>
      <c r="II67" s="4"/>
      <c r="IJ67" s="4"/>
      <c r="IK67" s="4"/>
      <c r="IL67" s="4"/>
      <c r="IM67" s="4"/>
      <c r="IN67" s="4"/>
      <c r="IO67" s="4"/>
      <c r="IP67" s="18" t="str">
        <f t="shared" si="52"/>
        <v/>
      </c>
      <c r="IQ67" s="17"/>
      <c r="IR67" s="22" t="str">
        <f t="shared" si="53"/>
        <v/>
      </c>
      <c r="IS67" s="18" t="str">
        <f t="shared" si="54"/>
        <v/>
      </c>
      <c r="IT67" s="17"/>
      <c r="IU67" s="17"/>
      <c r="IV67" s="17" t="str">
        <f t="shared" si="55"/>
        <v/>
      </c>
      <c r="IW67" s="14" t="str">
        <f t="shared" si="56"/>
        <v/>
      </c>
      <c r="IX67" s="17"/>
      <c r="IY67" s="17" t="str">
        <f>IFERROR(IF(VLOOKUP(C67,XANH_PIVOT!$C$5:$D$67,2,FALSE)=0,"",VLOOKUP(C67,XANH_PIVOT!$C$5:$D$67,2,FALSE)),"")</f>
        <v/>
      </c>
      <c r="IZ67" s="19"/>
      <c r="JA67" s="4"/>
      <c r="JB67" s="4"/>
      <c r="JC67" s="4"/>
      <c r="JD67" s="4"/>
      <c r="JE67" s="4"/>
      <c r="JF67" s="4"/>
      <c r="JG67" s="4"/>
      <c r="JH67" s="3"/>
      <c r="JI67" s="3"/>
      <c r="JJ67" t="str">
        <f>IF(IY67&lt;&gt;"", IFERROR(IF(VLOOKUP(C67,MACUAHANG!$A$5:$B$67,2,FALSE)=0,"",VLOOKUP(C67,MACUAHANG!$A$5:$B$67,2,FALSE)), ""), "")</f>
        <v/>
      </c>
      <c r="JK67" s="4"/>
      <c r="JL67" s="4" t="str">
        <f t="shared" si="57"/>
        <v/>
      </c>
      <c r="JM67" s="4"/>
      <c r="JN67" s="4"/>
      <c r="JO67" s="4"/>
      <c r="JP67" s="4"/>
      <c r="JQ67" s="4"/>
      <c r="JR67" s="4"/>
      <c r="JS67" s="4"/>
      <c r="JT67" s="4"/>
      <c r="JU67" s="18" t="str">
        <f t="shared" si="58"/>
        <v/>
      </c>
      <c r="JV67" s="17"/>
      <c r="JW67" s="14"/>
    </row>
    <row r="68" spans="1:283" ht="22.5" customHeight="1">
      <c r="A68" s="5" t="s">
        <v>128</v>
      </c>
      <c r="B68" s="9"/>
      <c r="C68" s="9"/>
      <c r="D68" s="246"/>
      <c r="H68" s="28" t="str">
        <f t="shared" si="11"/>
        <v/>
      </c>
      <c r="I68" s="222" t="str">
        <f t="shared" si="12"/>
        <v/>
      </c>
      <c r="K68" t="str">
        <f>IFERROR(IF(VLOOKUP(C68,'PHÍ RÚT TIỀN'!$C$5:$F$67,4,FALSE)=0,"",VLOOKUP(C68,'PHÍ RÚT TIỀN'!$C$5:$F$67,4,FALSE)),"")</f>
        <v/>
      </c>
      <c r="L68" s="23" t="str">
        <f t="shared" si="59"/>
        <v/>
      </c>
      <c r="V68" t="str">
        <f>IF(K68&lt;&gt;"", IFERROR(IF(VLOOKUP(C68,MACUAHANG!$A$5:$B$67,2,FALSE)=0,"",VLOOKUP(C68,MACUAHANG!$A$5:$B$67,2,FALSE)), ""), "")</f>
        <v/>
      </c>
      <c r="X68" t="str">
        <f t="shared" si="13"/>
        <v/>
      </c>
      <c r="AG68" s="16" t="str">
        <f t="shared" si="14"/>
        <v/>
      </c>
      <c r="AM68" s="28" t="str">
        <f t="shared" si="16"/>
        <v/>
      </c>
      <c r="AN68" t="str">
        <f t="shared" si="17"/>
        <v/>
      </c>
      <c r="AP68" t="str">
        <f>IFERROR(IF(VLOOKUP(C68,GRAB!$C68:$D130,2,FALSE)=0,"",VLOOKUP(C68,GRAB!C:D,2,FALSE)),"")</f>
        <v/>
      </c>
      <c r="AQ68" s="74" t="str">
        <f t="shared" si="60"/>
        <v/>
      </c>
      <c r="BA68" t="str">
        <f>IF(AP68&lt;&gt;"", IFERROR(IF(VLOOKUP(C68,MACUAHANG!$A$5:$B$67,2,FALSE)=0,"",VLOOKUP(C68,MACUAHANG!$A$5:$B$67,2,FALSE)), ""), "")</f>
        <v/>
      </c>
      <c r="BC68" t="str">
        <f t="shared" si="18"/>
        <v/>
      </c>
      <c r="BL68" s="72" t="str">
        <f t="shared" si="19"/>
        <v/>
      </c>
      <c r="BO68" s="158" t="str">
        <f t="shared" si="20"/>
        <v/>
      </c>
      <c r="BR68" s="164" t="str">
        <f t="shared" si="21"/>
        <v/>
      </c>
      <c r="BS68" s="14" t="str">
        <f t="shared" si="22"/>
        <v/>
      </c>
      <c r="BU68" s="17" t="str">
        <f>IFERROR(IF(VLOOKUP(C68,BE!C68:D130,2,FALSE)=0,"",VLOOKUP(C68,BE!C:D,2,FALSE)),"")</f>
        <v/>
      </c>
      <c r="BV68" s="154" t="str">
        <f t="shared" si="61"/>
        <v/>
      </c>
      <c r="CF68" t="str">
        <f>IF(BU68&lt;&gt;"", IFERROR(IF(VLOOKUP(C68,MACUAHANG!$A$5:$B$67,2,FALSE)=0,"",VLOOKUP(C68,MACUAHANG!$A$5:$B$67,2,FALSE)), ""), "")</f>
        <v/>
      </c>
      <c r="CH68" t="str">
        <f t="shared" si="23"/>
        <v/>
      </c>
      <c r="CQ68" s="158" t="str">
        <f t="shared" si="24"/>
        <v/>
      </c>
      <c r="CS68" s="22" t="str">
        <f t="shared" si="25"/>
        <v/>
      </c>
      <c r="CT68" s="158" t="str">
        <f t="shared" si="26"/>
        <v/>
      </c>
      <c r="CW68" s="164" t="str">
        <f t="shared" si="27"/>
        <v/>
      </c>
      <c r="CX68" s="165" t="str">
        <f t="shared" si="28"/>
        <v/>
      </c>
      <c r="CZ68" s="163" t="str">
        <f>IFERROR(IF(VLOOKUP(C68,'ZALO-PAY'!$C$5:$F$67,2,FALSE)=0,"",VLOOKUP(C68,'ZALO-PAY'!$C$5:$F$67,2,FALSE)),"")</f>
        <v/>
      </c>
      <c r="DA68" s="154" t="str">
        <f t="shared" si="62"/>
        <v/>
      </c>
      <c r="DK68" t="str">
        <f>IF(CZ68&lt;&gt;"", IFERROR(IF(VLOOKUP(C68,MACUAHANG!$A$5:$B$67,2,FALSE)=0,"",VLOOKUP(C68,MACUAHANG!$A$5:$B$67,2,FALSE)), ""), "")</f>
        <v/>
      </c>
      <c r="DM68" s="4" t="str">
        <f t="shared" si="29"/>
        <v/>
      </c>
      <c r="DV68" s="158" t="str">
        <f t="shared" si="30"/>
        <v/>
      </c>
      <c r="DX68" s="22" t="str">
        <f t="shared" si="31"/>
        <v/>
      </c>
      <c r="FC68" s="22" t="str">
        <f t="shared" si="37"/>
        <v/>
      </c>
      <c r="IR68" s="22" t="str">
        <f t="shared" si="53"/>
        <v/>
      </c>
    </row>
    <row r="69" spans="1:283" ht="22.5" customHeight="1">
      <c r="A69" s="9"/>
      <c r="B69" s="9"/>
      <c r="C69" s="9"/>
      <c r="D69" s="26"/>
      <c r="BO69" s="158" t="str">
        <f t="shared" si="20"/>
        <v/>
      </c>
      <c r="BR69" s="164" t="str">
        <f t="shared" si="21"/>
        <v/>
      </c>
      <c r="BS69" s="14" t="str">
        <f t="shared" si="22"/>
        <v/>
      </c>
      <c r="BU69" s="17" t="str">
        <f>IFERROR(IF(VLOOKUP(C69,BE!C69:D131,2,FALSE)=0,"",VLOOKUP(C69,BE!C:D,2,FALSE)),"")</f>
        <v/>
      </c>
      <c r="BV69" s="154" t="str">
        <f t="shared" ref="BV69:BV100" si="68">IF(BU69&lt;&gt;"","Chi phí chiết khấu trả cho kênh đối tác Befood " &amp; TEXT(CQ69,"dd/mm/yyyy") &amp; " chi nhánh " &amp; C69,"")</f>
        <v/>
      </c>
      <c r="CF69" t="str">
        <f>IF(BU69&lt;&gt;"", IFERROR(IF(VLOOKUP(C69,MACUAHANG!$A$5:$B$67,2,FALSE)=0,"",VLOOKUP(C69,MACUAHANG!$A$5:$B$67,2,FALSE)), ""), "")</f>
        <v/>
      </c>
      <c r="CH69" t="str">
        <f t="shared" si="23"/>
        <v/>
      </c>
      <c r="CQ69" s="158" t="str">
        <f t="shared" si="24"/>
        <v/>
      </c>
      <c r="CS69" s="22" t="str">
        <f t="shared" si="25"/>
        <v/>
      </c>
      <c r="CT69" s="158" t="str">
        <f t="shared" si="26"/>
        <v/>
      </c>
      <c r="CW69" s="164" t="str">
        <f t="shared" si="27"/>
        <v/>
      </c>
      <c r="CX69" s="165" t="str">
        <f t="shared" si="28"/>
        <v/>
      </c>
      <c r="CZ69" s="163" t="str">
        <f>IFERROR(IF(VLOOKUP(C69,'ZALO-PAY'!$C$5:$F$67,2,FALSE)=0,"",VLOOKUP(C69,'ZALO-PAY'!$C$5:$F$67,2,FALSE)),"")</f>
        <v/>
      </c>
      <c r="DA69" s="154" t="str">
        <f t="shared" ref="DA69:DA100" si="69">IF(CZ69&lt;&gt;"","Chi phí chiết khấu trả cho kênh đối tác ZaloPay " &amp; TEXT(DV69,"dd/mm/yyyy") &amp; " chi nhánh " &amp; C69,"")</f>
        <v/>
      </c>
      <c r="DK69" t="str">
        <f>IF(CZ69&lt;&gt;"", IFERROR(IF(VLOOKUP(C69,MACUAHANG!$A$5:$B$67,2,FALSE)=0,"",VLOOKUP(C69,MACUAHANG!$A$5:$B$67,2,FALSE)), ""), "")</f>
        <v/>
      </c>
      <c r="DM69" s="4" t="str">
        <f t="shared" si="29"/>
        <v/>
      </c>
      <c r="DV69" s="158" t="str">
        <f t="shared" si="30"/>
        <v/>
      </c>
      <c r="DX69" s="22" t="str">
        <f t="shared" si="31"/>
        <v/>
      </c>
      <c r="FC69" s="22" t="str">
        <f t="shared" si="37"/>
        <v/>
      </c>
      <c r="IR69" s="22" t="str">
        <f t="shared" si="53"/>
        <v/>
      </c>
    </row>
    <row r="70" spans="1:283" ht="22.5" customHeight="1">
      <c r="A70" s="9"/>
      <c r="B70" s="9"/>
      <c r="C70" s="9"/>
      <c r="D70" s="26"/>
      <c r="BO70" s="158" t="str">
        <f t="shared" ref="BO70:BO133" si="70">IF(BU70&lt;&gt;"",INDEX($E$1,1),"")</f>
        <v/>
      </c>
      <c r="BR70" s="164" t="str">
        <f t="shared" ref="BR70:BR133" si="71">IF(BU70&lt;&gt;"",INDEX($BO$3,1),"")</f>
        <v/>
      </c>
      <c r="BS70" s="14" t="str">
        <f t="shared" ref="BS70:BS133" si="72">IF(BU70&lt;&gt;"",INDEX($BO$2,1),"")</f>
        <v/>
      </c>
      <c r="BU70" s="17" t="str">
        <f>IFERROR(IF(VLOOKUP(C70,BE!C70:D132,2,FALSE)=0,"",VLOOKUP(C70,BE!C:D,2,FALSE)),"")</f>
        <v/>
      </c>
      <c r="BV70" s="154" t="str">
        <f t="shared" si="68"/>
        <v/>
      </c>
      <c r="CF70" t="str">
        <f>IF(BU70&lt;&gt;"", IFERROR(IF(VLOOKUP(C70,MACUAHANG!$A$5:$B$67,2,FALSE)=0,"",VLOOKUP(C70,MACUAHANG!$A$5:$B$67,2,FALSE)), ""), "")</f>
        <v/>
      </c>
      <c r="CH70" t="str">
        <f t="shared" ref="CH70:CH133" si="73">IF(BU70&lt;&gt;"",INDEX($AK$1,1),"")</f>
        <v/>
      </c>
      <c r="CQ70" s="158" t="str">
        <f t="shared" ref="CQ70:CQ133" si="74">IF(BU70&lt;&gt;"",INDEX($E$1,1),"")</f>
        <v/>
      </c>
      <c r="CS70" s="22" t="str">
        <f t="shared" ref="CS70:CS133" si="75">IF(K70&lt;&gt;"","Bank","")</f>
        <v/>
      </c>
      <c r="CT70" s="158" t="str">
        <f t="shared" ref="CT70:CT116" si="76">IF(CZ70&lt;&gt;"",INDEX($E$1,1),"")</f>
        <v/>
      </c>
      <c r="CW70" s="164" t="str">
        <f t="shared" ref="CW70:CW116" si="77">IF(CZ70&lt;&gt;"",INDEX($CT$3,1),"")</f>
        <v/>
      </c>
      <c r="CX70" s="165" t="str">
        <f t="shared" ref="CX70:CX116" si="78">IF(CZ70&lt;&gt;"",INDEX($CT$2,1),"")</f>
        <v/>
      </c>
      <c r="CZ70" s="163" t="str">
        <f>IFERROR(IF(VLOOKUP(C70,'ZALO-PAY'!$C$5:$F$67,2,FALSE)=0,"",VLOOKUP(C70,'ZALO-PAY'!$C$5:$F$67,2,FALSE)),"")</f>
        <v/>
      </c>
      <c r="DA70" s="154" t="str">
        <f t="shared" si="69"/>
        <v/>
      </c>
      <c r="DK70" t="str">
        <f>IF(CZ70&lt;&gt;"", IFERROR(IF(VLOOKUP(C70,MACUAHANG!$A$5:$B$67,2,FALSE)=0,"",VLOOKUP(C70,MACUAHANG!$A$5:$B$67,2,FALSE)), ""), "")</f>
        <v/>
      </c>
      <c r="DM70" s="4" t="str">
        <f t="shared" ref="DM70:DM116" si="79">IF(CZ70&lt;&gt;"",INDEX($AK$1,1),"")</f>
        <v/>
      </c>
      <c r="DV70" s="158" t="str">
        <f t="shared" ref="DV70:DV116" si="80">IF(CZ70&lt;&gt;"",INDEX($E$1,1),"")</f>
        <v/>
      </c>
      <c r="DX70" s="22" t="str">
        <f t="shared" ref="DX70:DX133" si="81">IF(CZ70&lt;&gt;"","ZaloPay","")</f>
        <v/>
      </c>
      <c r="FC70" s="22" t="str">
        <f t="shared" ref="FC70:FC133" si="82">IF(EE70&lt;&gt;"","VNPay","")</f>
        <v/>
      </c>
      <c r="IR70" s="22" t="str">
        <f t="shared" ref="IR70:IR133" si="83">IF(HT70&lt;&gt;"","Momo","")</f>
        <v/>
      </c>
    </row>
    <row r="71" spans="1:283" ht="22.5" customHeight="1">
      <c r="A71" s="9"/>
      <c r="B71" s="9"/>
      <c r="C71" s="9"/>
      <c r="D71" s="26"/>
      <c r="BO71" s="158" t="str">
        <f t="shared" si="70"/>
        <v/>
      </c>
      <c r="BR71" s="164" t="str">
        <f t="shared" si="71"/>
        <v/>
      </c>
      <c r="BS71" s="14" t="str">
        <f t="shared" si="72"/>
        <v/>
      </c>
      <c r="BU71" s="17" t="str">
        <f>IFERROR(IF(VLOOKUP(C71,BE!C71:D133,2,FALSE)=0,"",VLOOKUP(C71,BE!C:D,2,FALSE)),"")</f>
        <v/>
      </c>
      <c r="BV71" s="154" t="str">
        <f t="shared" si="68"/>
        <v/>
      </c>
      <c r="CF71" t="str">
        <f>IF(BU71&lt;&gt;"", IFERROR(IF(VLOOKUP(C71,MACUAHANG!$A$5:$B$67,2,FALSE)=0,"",VLOOKUP(C71,MACUAHANG!$A$5:$B$67,2,FALSE)), ""), "")</f>
        <v/>
      </c>
      <c r="CH71" t="str">
        <f t="shared" si="73"/>
        <v/>
      </c>
      <c r="CQ71" s="158" t="str">
        <f t="shared" si="74"/>
        <v/>
      </c>
      <c r="CS71" s="22" t="str">
        <f t="shared" si="75"/>
        <v/>
      </c>
      <c r="CT71" s="158" t="str">
        <f t="shared" si="76"/>
        <v/>
      </c>
      <c r="CW71" s="164" t="str">
        <f t="shared" si="77"/>
        <v/>
      </c>
      <c r="CX71" s="165" t="str">
        <f t="shared" si="78"/>
        <v/>
      </c>
      <c r="CZ71" s="163" t="str">
        <f>IFERROR(IF(VLOOKUP(C71,'ZALO-PAY'!$C$5:$F$67,2,FALSE)=0,"",VLOOKUP(C71,'ZALO-PAY'!$C$5:$F$67,2,FALSE)),"")</f>
        <v/>
      </c>
      <c r="DA71" s="154" t="str">
        <f t="shared" si="69"/>
        <v/>
      </c>
      <c r="DK71" t="str">
        <f>IF(CZ71&lt;&gt;"", IFERROR(IF(VLOOKUP(C71,MACUAHANG!$A$5:$B$67,2,FALSE)=0,"",VLOOKUP(C71,MACUAHANG!$A$5:$B$67,2,FALSE)), ""), "")</f>
        <v/>
      </c>
      <c r="DM71" s="4" t="str">
        <f t="shared" si="79"/>
        <v/>
      </c>
      <c r="DV71" s="158" t="str">
        <f t="shared" si="80"/>
        <v/>
      </c>
      <c r="DX71" s="22" t="str">
        <f t="shared" si="81"/>
        <v/>
      </c>
      <c r="FC71" s="22" t="str">
        <f t="shared" si="82"/>
        <v/>
      </c>
      <c r="IR71" s="22" t="str">
        <f t="shared" si="83"/>
        <v/>
      </c>
    </row>
    <row r="72" spans="1:283" ht="22.5" customHeight="1">
      <c r="A72" s="9"/>
      <c r="B72" s="9"/>
      <c r="C72" s="9"/>
      <c r="D72" s="26"/>
      <c r="BO72" s="158" t="str">
        <f t="shared" si="70"/>
        <v/>
      </c>
      <c r="BR72" s="164" t="str">
        <f t="shared" si="71"/>
        <v/>
      </c>
      <c r="BS72" s="14" t="str">
        <f t="shared" si="72"/>
        <v/>
      </c>
      <c r="BU72" s="17" t="str">
        <f>IFERROR(IF(VLOOKUP(C72,BE!C72:D134,2,FALSE)=0,"",VLOOKUP(C72,BE!C:D,2,FALSE)),"")</f>
        <v/>
      </c>
      <c r="BV72" s="154" t="str">
        <f t="shared" si="68"/>
        <v/>
      </c>
      <c r="CF72" t="str">
        <f>IF(BU72&lt;&gt;"", IFERROR(IF(VLOOKUP(C72,MACUAHANG!$A$5:$B$67,2,FALSE)=0,"",VLOOKUP(C72,MACUAHANG!$A$5:$B$67,2,FALSE)), ""), "")</f>
        <v/>
      </c>
      <c r="CH72" t="str">
        <f t="shared" si="73"/>
        <v/>
      </c>
      <c r="CQ72" s="158" t="str">
        <f t="shared" si="74"/>
        <v/>
      </c>
      <c r="CS72" s="22" t="str">
        <f t="shared" si="75"/>
        <v/>
      </c>
      <c r="CT72" s="158" t="str">
        <f t="shared" si="76"/>
        <v/>
      </c>
      <c r="CW72" s="164" t="str">
        <f t="shared" si="77"/>
        <v/>
      </c>
      <c r="CX72" s="165" t="str">
        <f t="shared" si="78"/>
        <v/>
      </c>
      <c r="CZ72" s="163" t="str">
        <f>IFERROR(IF(VLOOKUP(C72,'ZALO-PAY'!$C$5:$F$67,2,FALSE)=0,"",VLOOKUP(C72,'ZALO-PAY'!$C$5:$F$67,2,FALSE)),"")</f>
        <v/>
      </c>
      <c r="DA72" s="154" t="str">
        <f t="shared" si="69"/>
        <v/>
      </c>
      <c r="DK72" t="str">
        <f>IF(CZ72&lt;&gt;"", IFERROR(IF(VLOOKUP(C72,MACUAHANG!$A$5:$B$67,2,FALSE)=0,"",VLOOKUP(C72,MACUAHANG!$A$5:$B$67,2,FALSE)), ""), "")</f>
        <v/>
      </c>
      <c r="DM72" s="4" t="str">
        <f t="shared" si="79"/>
        <v/>
      </c>
      <c r="DV72" s="158" t="str">
        <f t="shared" si="80"/>
        <v/>
      </c>
      <c r="DX72" s="22" t="str">
        <f t="shared" si="81"/>
        <v/>
      </c>
      <c r="FC72" s="22" t="str">
        <f t="shared" si="82"/>
        <v/>
      </c>
      <c r="IR72" s="22" t="str">
        <f t="shared" si="83"/>
        <v/>
      </c>
    </row>
    <row r="73" spans="1:283" ht="22.5" customHeight="1">
      <c r="A73" s="9"/>
      <c r="B73" s="9"/>
      <c r="C73" s="9"/>
      <c r="D73" s="26"/>
      <c r="BO73" s="158" t="str">
        <f t="shared" si="70"/>
        <v/>
      </c>
      <c r="BR73" s="164" t="str">
        <f t="shared" si="71"/>
        <v/>
      </c>
      <c r="BS73" s="14" t="str">
        <f t="shared" si="72"/>
        <v/>
      </c>
      <c r="BU73" s="17" t="str">
        <f>IFERROR(IF(VLOOKUP(C73,BE!C73:D135,2,FALSE)=0,"",VLOOKUP(C73,BE!C:D,2,FALSE)),"")</f>
        <v/>
      </c>
      <c r="BV73" s="154" t="str">
        <f t="shared" si="68"/>
        <v/>
      </c>
      <c r="CF73" t="str">
        <f>IF(BU73&lt;&gt;"", IFERROR(IF(VLOOKUP(C73,MACUAHANG!$A$5:$B$67,2,FALSE)=0,"",VLOOKUP(C73,MACUAHANG!$A$5:$B$67,2,FALSE)), ""), "")</f>
        <v/>
      </c>
      <c r="CH73" t="str">
        <f t="shared" si="73"/>
        <v/>
      </c>
      <c r="CQ73" s="158" t="str">
        <f t="shared" si="74"/>
        <v/>
      </c>
      <c r="CS73" s="22" t="str">
        <f t="shared" si="75"/>
        <v/>
      </c>
      <c r="CT73" s="158" t="str">
        <f t="shared" si="76"/>
        <v/>
      </c>
      <c r="CW73" s="164" t="str">
        <f t="shared" si="77"/>
        <v/>
      </c>
      <c r="CX73" s="165" t="str">
        <f t="shared" si="78"/>
        <v/>
      </c>
      <c r="CZ73" s="163" t="str">
        <f>IFERROR(IF(VLOOKUP(C73,'ZALO-PAY'!$C$5:$F$67,2,FALSE)=0,"",VLOOKUP(C73,'ZALO-PAY'!$C$5:$F$67,2,FALSE)),"")</f>
        <v/>
      </c>
      <c r="DA73" s="154" t="str">
        <f t="shared" si="69"/>
        <v/>
      </c>
      <c r="DK73" t="str">
        <f>IF(CZ73&lt;&gt;"", IFERROR(IF(VLOOKUP(C73,MACUAHANG!$A$5:$B$67,2,FALSE)=0,"",VLOOKUP(C73,MACUAHANG!$A$5:$B$67,2,FALSE)), ""), "")</f>
        <v/>
      </c>
      <c r="DM73" s="4" t="str">
        <f t="shared" si="79"/>
        <v/>
      </c>
      <c r="DV73" s="158" t="str">
        <f t="shared" si="80"/>
        <v/>
      </c>
      <c r="DX73" s="22" t="str">
        <f t="shared" si="81"/>
        <v/>
      </c>
      <c r="FC73" s="22" t="str">
        <f t="shared" si="82"/>
        <v/>
      </c>
      <c r="IR73" s="22" t="str">
        <f t="shared" si="83"/>
        <v/>
      </c>
    </row>
    <row r="74" spans="1:283" ht="22.5" customHeight="1">
      <c r="A74" s="9"/>
      <c r="B74" s="9"/>
      <c r="C74" s="9"/>
      <c r="D74" s="26"/>
      <c r="BO74" s="158" t="str">
        <f t="shared" si="70"/>
        <v/>
      </c>
      <c r="BR74" s="164" t="str">
        <f t="shared" si="71"/>
        <v/>
      </c>
      <c r="BS74" s="14" t="str">
        <f t="shared" si="72"/>
        <v/>
      </c>
      <c r="BU74" s="17" t="str">
        <f>IFERROR(IF(VLOOKUP(C74,BE!C74:D136,2,FALSE)=0,"",VLOOKUP(C74,BE!C:D,2,FALSE)),"")</f>
        <v/>
      </c>
      <c r="BV74" s="154" t="str">
        <f t="shared" si="68"/>
        <v/>
      </c>
      <c r="CF74" t="str">
        <f>IF(BU74&lt;&gt;"", IFERROR(IF(VLOOKUP(C74,MACUAHANG!$A$5:$B$67,2,FALSE)=0,"",VLOOKUP(C74,MACUAHANG!$A$5:$B$67,2,FALSE)), ""), "")</f>
        <v/>
      </c>
      <c r="CH74" t="str">
        <f t="shared" si="73"/>
        <v/>
      </c>
      <c r="CQ74" s="158" t="str">
        <f t="shared" si="74"/>
        <v/>
      </c>
      <c r="CS74" s="22" t="str">
        <f t="shared" si="75"/>
        <v/>
      </c>
      <c r="CT74" s="158" t="str">
        <f t="shared" si="76"/>
        <v/>
      </c>
      <c r="CW74" s="164" t="str">
        <f t="shared" si="77"/>
        <v/>
      </c>
      <c r="CX74" s="165" t="str">
        <f t="shared" si="78"/>
        <v/>
      </c>
      <c r="CZ74" s="163" t="str">
        <f>IFERROR(IF(VLOOKUP(C74,'ZALO-PAY'!$C$5:$F$67,2,FALSE)=0,"",VLOOKUP(C74,'ZALO-PAY'!$C$5:$F$67,2,FALSE)),"")</f>
        <v/>
      </c>
      <c r="DA74" s="154" t="str">
        <f t="shared" si="69"/>
        <v/>
      </c>
      <c r="DK74" t="str">
        <f>IF(CZ74&lt;&gt;"", IFERROR(IF(VLOOKUP(C74,MACUAHANG!$A$5:$B$67,2,FALSE)=0,"",VLOOKUP(C74,MACUAHANG!$A$5:$B$67,2,FALSE)), ""), "")</f>
        <v/>
      </c>
      <c r="DM74" s="4" t="str">
        <f t="shared" si="79"/>
        <v/>
      </c>
      <c r="DV74" s="158" t="str">
        <f t="shared" si="80"/>
        <v/>
      </c>
      <c r="DX74" s="22" t="str">
        <f t="shared" si="81"/>
        <v/>
      </c>
      <c r="FC74" s="22" t="str">
        <f t="shared" si="82"/>
        <v/>
      </c>
      <c r="IR74" s="22" t="str">
        <f t="shared" si="83"/>
        <v/>
      </c>
    </row>
    <row r="75" spans="1:283" ht="22.5" customHeight="1">
      <c r="A75" s="9"/>
      <c r="B75" s="9"/>
      <c r="C75" s="9"/>
      <c r="D75" s="26"/>
      <c r="BO75" s="158" t="str">
        <f t="shared" si="70"/>
        <v/>
      </c>
      <c r="BR75" s="164" t="str">
        <f t="shared" si="71"/>
        <v/>
      </c>
      <c r="BS75" s="14" t="str">
        <f t="shared" si="72"/>
        <v/>
      </c>
      <c r="BU75" s="17" t="str">
        <f>IFERROR(IF(VLOOKUP(C75,BE!C75:D137,2,FALSE)=0,"",VLOOKUP(C75,BE!C:D,2,FALSE)),"")</f>
        <v/>
      </c>
      <c r="BV75" s="154" t="str">
        <f t="shared" si="68"/>
        <v/>
      </c>
      <c r="CF75" t="str">
        <f>IF(BU75&lt;&gt;"", IFERROR(IF(VLOOKUP(C75,MACUAHANG!$A$5:$B$67,2,FALSE)=0,"",VLOOKUP(C75,MACUAHANG!$A$5:$B$67,2,FALSE)), ""), "")</f>
        <v/>
      </c>
      <c r="CH75" t="str">
        <f t="shared" si="73"/>
        <v/>
      </c>
      <c r="CQ75" s="158" t="str">
        <f t="shared" si="74"/>
        <v/>
      </c>
      <c r="CS75" s="22" t="str">
        <f t="shared" si="75"/>
        <v/>
      </c>
      <c r="CT75" s="158" t="str">
        <f t="shared" si="76"/>
        <v/>
      </c>
      <c r="CW75" s="164" t="str">
        <f t="shared" si="77"/>
        <v/>
      </c>
      <c r="CX75" s="165" t="str">
        <f t="shared" si="78"/>
        <v/>
      </c>
      <c r="CZ75" s="163" t="str">
        <f>IFERROR(IF(VLOOKUP(C75,'ZALO-PAY'!$C$5:$F$67,2,FALSE)=0,"",VLOOKUP(C75,'ZALO-PAY'!$C$5:$F$67,2,FALSE)),"")</f>
        <v/>
      </c>
      <c r="DA75" s="154" t="str">
        <f t="shared" si="69"/>
        <v/>
      </c>
      <c r="DK75" t="str">
        <f>IF(CZ75&lt;&gt;"", IFERROR(IF(VLOOKUP(C75,MACUAHANG!$A$5:$B$67,2,FALSE)=0,"",VLOOKUP(C75,MACUAHANG!$A$5:$B$67,2,FALSE)), ""), "")</f>
        <v/>
      </c>
      <c r="DM75" s="4" t="str">
        <f t="shared" si="79"/>
        <v/>
      </c>
      <c r="DV75" s="158" t="str">
        <f t="shared" si="80"/>
        <v/>
      </c>
      <c r="DX75" s="22" t="str">
        <f t="shared" si="81"/>
        <v/>
      </c>
      <c r="FC75" s="22" t="str">
        <f t="shared" si="82"/>
        <v/>
      </c>
      <c r="IR75" s="22" t="str">
        <f t="shared" si="83"/>
        <v/>
      </c>
    </row>
    <row r="76" spans="1:283" ht="22.5" customHeight="1">
      <c r="A76" s="9"/>
      <c r="B76" s="9"/>
      <c r="C76" s="9"/>
      <c r="D76" s="26"/>
      <c r="BO76" s="158" t="str">
        <f t="shared" si="70"/>
        <v/>
      </c>
      <c r="BR76" s="164" t="str">
        <f t="shared" si="71"/>
        <v/>
      </c>
      <c r="BS76" s="14" t="str">
        <f t="shared" si="72"/>
        <v/>
      </c>
      <c r="BU76" s="17" t="str">
        <f>IFERROR(IF(VLOOKUP(C76,BE!C76:D138,2,FALSE)=0,"",VLOOKUP(C76,BE!C:D,2,FALSE)),"")</f>
        <v/>
      </c>
      <c r="BV76" s="154" t="str">
        <f t="shared" si="68"/>
        <v/>
      </c>
      <c r="CF76" t="str">
        <f>IF(BU76&lt;&gt;"", IFERROR(IF(VLOOKUP(C76,MACUAHANG!$A$5:$B$67,2,FALSE)=0,"",VLOOKUP(C76,MACUAHANG!$A$5:$B$67,2,FALSE)), ""), "")</f>
        <v/>
      </c>
      <c r="CH76" t="str">
        <f t="shared" si="73"/>
        <v/>
      </c>
      <c r="CQ76" s="158" t="str">
        <f t="shared" si="74"/>
        <v/>
      </c>
      <c r="CS76" s="22" t="str">
        <f t="shared" si="75"/>
        <v/>
      </c>
      <c r="CT76" s="158" t="str">
        <f t="shared" si="76"/>
        <v/>
      </c>
      <c r="CW76" s="164" t="str">
        <f t="shared" si="77"/>
        <v/>
      </c>
      <c r="CX76" s="165" t="str">
        <f t="shared" si="78"/>
        <v/>
      </c>
      <c r="CZ76" s="163" t="str">
        <f>IFERROR(IF(VLOOKUP(C76,'ZALO-PAY'!$C$5:$F$67,2,FALSE)=0,"",VLOOKUP(C76,'ZALO-PAY'!$C$5:$F$67,2,FALSE)),"")</f>
        <v/>
      </c>
      <c r="DA76" s="154" t="str">
        <f t="shared" si="69"/>
        <v/>
      </c>
      <c r="DK76" t="str">
        <f>IF(CZ76&lt;&gt;"", IFERROR(IF(VLOOKUP(C76,MACUAHANG!$A$5:$B$67,2,FALSE)=0,"",VLOOKUP(C76,MACUAHANG!$A$5:$B$67,2,FALSE)), ""), "")</f>
        <v/>
      </c>
      <c r="DM76" s="4" t="str">
        <f t="shared" si="79"/>
        <v/>
      </c>
      <c r="DV76" s="158" t="str">
        <f t="shared" si="80"/>
        <v/>
      </c>
      <c r="DX76" s="22" t="str">
        <f t="shared" si="81"/>
        <v/>
      </c>
      <c r="FC76" s="22" t="str">
        <f t="shared" si="82"/>
        <v/>
      </c>
      <c r="IR76" s="22" t="str">
        <f t="shared" si="83"/>
        <v/>
      </c>
    </row>
    <row r="77" spans="1:283" ht="22.5" customHeight="1">
      <c r="A77" s="9"/>
      <c r="B77" s="9"/>
      <c r="C77" s="9"/>
      <c r="D77" s="26"/>
      <c r="BO77" s="158" t="str">
        <f t="shared" si="70"/>
        <v/>
      </c>
      <c r="BR77" s="164" t="str">
        <f t="shared" si="71"/>
        <v/>
      </c>
      <c r="BS77" s="14" t="str">
        <f t="shared" si="72"/>
        <v/>
      </c>
      <c r="BU77" s="17" t="str">
        <f>IFERROR(IF(VLOOKUP(C77,BE!C77:D139,2,FALSE)=0,"",VLOOKUP(C77,BE!C:D,2,FALSE)),"")</f>
        <v/>
      </c>
      <c r="BV77" s="154" t="str">
        <f t="shared" si="68"/>
        <v/>
      </c>
      <c r="CF77" t="str">
        <f>IF(BU77&lt;&gt;"", IFERROR(IF(VLOOKUP(C77,MACUAHANG!$A$5:$B$67,2,FALSE)=0,"",VLOOKUP(C77,MACUAHANG!$A$5:$B$67,2,FALSE)), ""), "")</f>
        <v/>
      </c>
      <c r="CH77" t="str">
        <f t="shared" si="73"/>
        <v/>
      </c>
      <c r="CQ77" s="158" t="str">
        <f t="shared" si="74"/>
        <v/>
      </c>
      <c r="CS77" s="22" t="str">
        <f t="shared" si="75"/>
        <v/>
      </c>
      <c r="CT77" s="158" t="str">
        <f t="shared" si="76"/>
        <v/>
      </c>
      <c r="CW77" s="164" t="str">
        <f t="shared" si="77"/>
        <v/>
      </c>
      <c r="CX77" s="165" t="str">
        <f t="shared" si="78"/>
        <v/>
      </c>
      <c r="CZ77" s="163" t="str">
        <f>IFERROR(IF(VLOOKUP(C77,'ZALO-PAY'!$C$5:$F$67,2,FALSE)=0,"",VLOOKUP(C77,'ZALO-PAY'!$C$5:$F$67,2,FALSE)),"")</f>
        <v/>
      </c>
      <c r="DA77" s="154" t="str">
        <f t="shared" si="69"/>
        <v/>
      </c>
      <c r="DK77" t="str">
        <f>IF(CZ77&lt;&gt;"", IFERROR(IF(VLOOKUP(C77,MACUAHANG!$A$5:$B$67,2,FALSE)=0,"",VLOOKUP(C77,MACUAHANG!$A$5:$B$67,2,FALSE)), ""), "")</f>
        <v/>
      </c>
      <c r="DM77" s="4" t="str">
        <f t="shared" si="79"/>
        <v/>
      </c>
      <c r="DV77" s="158" t="str">
        <f t="shared" si="80"/>
        <v/>
      </c>
      <c r="DX77" s="22" t="str">
        <f t="shared" si="81"/>
        <v/>
      </c>
      <c r="FC77" s="22" t="str">
        <f t="shared" si="82"/>
        <v/>
      </c>
      <c r="IR77" s="22" t="str">
        <f t="shared" si="83"/>
        <v/>
      </c>
    </row>
    <row r="78" spans="1:283" ht="22.5" customHeight="1">
      <c r="A78" s="9"/>
      <c r="B78" s="9"/>
      <c r="C78" s="9"/>
      <c r="D78" s="26"/>
      <c r="BO78" s="158" t="str">
        <f t="shared" si="70"/>
        <v/>
      </c>
      <c r="BR78" s="164" t="str">
        <f t="shared" si="71"/>
        <v/>
      </c>
      <c r="BS78" s="14" t="str">
        <f t="shared" si="72"/>
        <v/>
      </c>
      <c r="BU78" s="17" t="str">
        <f>IFERROR(IF(VLOOKUP(C78,BE!C78:D140,2,FALSE)=0,"",VLOOKUP(C78,BE!C:D,2,FALSE)),"")</f>
        <v/>
      </c>
      <c r="BV78" s="154" t="str">
        <f t="shared" si="68"/>
        <v/>
      </c>
      <c r="CF78" t="str">
        <f>IF(BU78&lt;&gt;"", IFERROR(IF(VLOOKUP(C78,MACUAHANG!$A$5:$B$67,2,FALSE)=0,"",VLOOKUP(C78,MACUAHANG!$A$5:$B$67,2,FALSE)), ""), "")</f>
        <v/>
      </c>
      <c r="CH78" t="str">
        <f t="shared" si="73"/>
        <v/>
      </c>
      <c r="CQ78" s="158" t="str">
        <f t="shared" si="74"/>
        <v/>
      </c>
      <c r="CS78" s="22" t="str">
        <f t="shared" si="75"/>
        <v/>
      </c>
      <c r="CT78" s="158" t="str">
        <f t="shared" si="76"/>
        <v/>
      </c>
      <c r="CW78" s="164" t="str">
        <f t="shared" si="77"/>
        <v/>
      </c>
      <c r="CX78" s="165" t="str">
        <f t="shared" si="78"/>
        <v/>
      </c>
      <c r="CZ78" s="163" t="str">
        <f>IFERROR(IF(VLOOKUP(C78,'ZALO-PAY'!$C$5:$F$67,2,FALSE)=0,"",VLOOKUP(C78,'ZALO-PAY'!$C$5:$F$67,2,FALSE)),"")</f>
        <v/>
      </c>
      <c r="DA78" s="154" t="str">
        <f t="shared" si="69"/>
        <v/>
      </c>
      <c r="DK78" t="str">
        <f>IF(CZ78&lt;&gt;"", IFERROR(IF(VLOOKUP(C78,MACUAHANG!$A$5:$B$67,2,FALSE)=0,"",VLOOKUP(C78,MACUAHANG!$A$5:$B$67,2,FALSE)), ""), "")</f>
        <v/>
      </c>
      <c r="DM78" s="4" t="str">
        <f t="shared" si="79"/>
        <v/>
      </c>
      <c r="DV78" s="158" t="str">
        <f t="shared" si="80"/>
        <v/>
      </c>
      <c r="DX78" s="22" t="str">
        <f t="shared" si="81"/>
        <v/>
      </c>
      <c r="FC78" s="22" t="str">
        <f t="shared" si="82"/>
        <v/>
      </c>
      <c r="IR78" s="22" t="str">
        <f t="shared" si="83"/>
        <v/>
      </c>
    </row>
    <row r="79" spans="1:283" ht="22.5" customHeight="1">
      <c r="A79" s="9"/>
      <c r="B79" s="9"/>
      <c r="C79" s="9"/>
      <c r="D79" s="26"/>
      <c r="BO79" s="158" t="str">
        <f t="shared" si="70"/>
        <v/>
      </c>
      <c r="BR79" s="164" t="str">
        <f t="shared" si="71"/>
        <v/>
      </c>
      <c r="BS79" s="14" t="str">
        <f t="shared" si="72"/>
        <v/>
      </c>
      <c r="BU79" s="17" t="str">
        <f>IFERROR(IF(VLOOKUP(C79,BE!C79:D141,2,FALSE)=0,"",VLOOKUP(C79,BE!C:D,2,FALSE)),"")</f>
        <v/>
      </c>
      <c r="BV79" s="154" t="str">
        <f t="shared" si="68"/>
        <v/>
      </c>
      <c r="CF79" t="str">
        <f>IF(BU79&lt;&gt;"", IFERROR(IF(VLOOKUP(C79,MACUAHANG!$A$5:$B$67,2,FALSE)=0,"",VLOOKUP(C79,MACUAHANG!$A$5:$B$67,2,FALSE)), ""), "")</f>
        <v/>
      </c>
      <c r="CH79" t="str">
        <f t="shared" si="73"/>
        <v/>
      </c>
      <c r="CQ79" s="158" t="str">
        <f t="shared" si="74"/>
        <v/>
      </c>
      <c r="CS79" s="22" t="str">
        <f t="shared" si="75"/>
        <v/>
      </c>
      <c r="CT79" s="158" t="str">
        <f t="shared" si="76"/>
        <v/>
      </c>
      <c r="CW79" s="164" t="str">
        <f t="shared" si="77"/>
        <v/>
      </c>
      <c r="CX79" s="165" t="str">
        <f t="shared" si="78"/>
        <v/>
      </c>
      <c r="CZ79" s="163" t="str">
        <f>IFERROR(IF(VLOOKUP(C79,'ZALO-PAY'!$C$5:$F$67,2,FALSE)=0,"",VLOOKUP(C79,'ZALO-PAY'!$C$5:$F$67,2,FALSE)),"")</f>
        <v/>
      </c>
      <c r="DA79" s="154" t="str">
        <f t="shared" si="69"/>
        <v/>
      </c>
      <c r="DK79" t="str">
        <f>IF(CZ79&lt;&gt;"", IFERROR(IF(VLOOKUP(C79,MACUAHANG!$A$5:$B$67,2,FALSE)=0,"",VLOOKUP(C79,MACUAHANG!$A$5:$B$67,2,FALSE)), ""), "")</f>
        <v/>
      </c>
      <c r="DM79" s="4" t="str">
        <f t="shared" si="79"/>
        <v/>
      </c>
      <c r="DV79" s="158" t="str">
        <f t="shared" si="80"/>
        <v/>
      </c>
      <c r="DX79" s="22" t="str">
        <f t="shared" si="81"/>
        <v/>
      </c>
      <c r="FC79" s="22" t="str">
        <f t="shared" si="82"/>
        <v/>
      </c>
      <c r="IR79" s="22" t="str">
        <f t="shared" si="83"/>
        <v/>
      </c>
    </row>
    <row r="80" spans="1:283" ht="22.5" customHeight="1">
      <c r="A80" s="9"/>
      <c r="B80" s="9"/>
      <c r="C80" s="9"/>
      <c r="D80" s="26"/>
      <c r="BO80" s="158" t="str">
        <f t="shared" si="70"/>
        <v/>
      </c>
      <c r="BR80" s="164" t="str">
        <f t="shared" si="71"/>
        <v/>
      </c>
      <c r="BS80" s="14" t="str">
        <f t="shared" si="72"/>
        <v/>
      </c>
      <c r="BU80" s="17" t="str">
        <f>IFERROR(IF(VLOOKUP(C80,BE!C80:D142,2,FALSE)=0,"",VLOOKUP(C80,BE!C:D,2,FALSE)),"")</f>
        <v/>
      </c>
      <c r="BV80" s="154" t="str">
        <f t="shared" si="68"/>
        <v/>
      </c>
      <c r="CF80" t="str">
        <f>IF(BU80&lt;&gt;"", IFERROR(IF(VLOOKUP(C80,MACUAHANG!$A$5:$B$67,2,FALSE)=0,"",VLOOKUP(C80,MACUAHANG!$A$5:$B$67,2,FALSE)), ""), "")</f>
        <v/>
      </c>
      <c r="CH80" t="str">
        <f t="shared" si="73"/>
        <v/>
      </c>
      <c r="CQ80" s="158" t="str">
        <f t="shared" si="74"/>
        <v/>
      </c>
      <c r="CS80" s="22" t="str">
        <f t="shared" si="75"/>
        <v/>
      </c>
      <c r="CT80" s="158" t="str">
        <f t="shared" si="76"/>
        <v/>
      </c>
      <c r="CW80" s="164" t="str">
        <f t="shared" si="77"/>
        <v/>
      </c>
      <c r="CX80" s="165" t="str">
        <f t="shared" si="78"/>
        <v/>
      </c>
      <c r="CZ80" s="163" t="str">
        <f>IFERROR(IF(VLOOKUP(C80,'ZALO-PAY'!$C$5:$F$67,2,FALSE)=0,"",VLOOKUP(C80,'ZALO-PAY'!$C$5:$F$67,2,FALSE)),"")</f>
        <v/>
      </c>
      <c r="DA80" s="154" t="str">
        <f t="shared" si="69"/>
        <v/>
      </c>
      <c r="DK80" t="str">
        <f>IF(CZ80&lt;&gt;"", IFERROR(IF(VLOOKUP(C80,MACUAHANG!$A$5:$B$67,2,FALSE)=0,"",VLOOKUP(C80,MACUAHANG!$A$5:$B$67,2,FALSE)), ""), "")</f>
        <v/>
      </c>
      <c r="DM80" s="4" t="str">
        <f t="shared" si="79"/>
        <v/>
      </c>
      <c r="DV80" s="158" t="str">
        <f t="shared" si="80"/>
        <v/>
      </c>
      <c r="DX80" s="22" t="str">
        <f t="shared" si="81"/>
        <v/>
      </c>
      <c r="FC80" s="22" t="str">
        <f t="shared" si="82"/>
        <v/>
      </c>
      <c r="IR80" s="22" t="str">
        <f t="shared" si="83"/>
        <v/>
      </c>
    </row>
    <row r="81" spans="1:252" ht="22.5" customHeight="1">
      <c r="A81" s="9"/>
      <c r="B81" s="9"/>
      <c r="C81" s="9"/>
      <c r="D81" s="26"/>
      <c r="BO81" s="158" t="str">
        <f t="shared" si="70"/>
        <v/>
      </c>
      <c r="BR81" s="164" t="str">
        <f t="shared" si="71"/>
        <v/>
      </c>
      <c r="BS81" s="14" t="str">
        <f t="shared" si="72"/>
        <v/>
      </c>
      <c r="BU81" s="17" t="str">
        <f>IFERROR(IF(VLOOKUP(C81,BE!C81:D143,2,FALSE)=0,"",VLOOKUP(C81,BE!C:D,2,FALSE)),"")</f>
        <v/>
      </c>
      <c r="BV81" s="154" t="str">
        <f t="shared" si="68"/>
        <v/>
      </c>
      <c r="CF81" t="str">
        <f>IF(BU81&lt;&gt;"", IFERROR(IF(VLOOKUP(C81,MACUAHANG!$A$5:$B$67,2,FALSE)=0,"",VLOOKUP(C81,MACUAHANG!$A$5:$B$67,2,FALSE)), ""), "")</f>
        <v/>
      </c>
      <c r="CH81" t="str">
        <f t="shared" si="73"/>
        <v/>
      </c>
      <c r="CQ81" s="158" t="str">
        <f t="shared" si="74"/>
        <v/>
      </c>
      <c r="CS81" s="22" t="str">
        <f t="shared" si="75"/>
        <v/>
      </c>
      <c r="CT81" s="158" t="str">
        <f t="shared" si="76"/>
        <v/>
      </c>
      <c r="CW81" s="164" t="str">
        <f t="shared" si="77"/>
        <v/>
      </c>
      <c r="CX81" s="165" t="str">
        <f t="shared" si="78"/>
        <v/>
      </c>
      <c r="CZ81" s="163" t="str">
        <f>IFERROR(IF(VLOOKUP(C81,'ZALO-PAY'!$C$5:$F$67,2,FALSE)=0,"",VLOOKUP(C81,'ZALO-PAY'!$C$5:$F$67,2,FALSE)),"")</f>
        <v/>
      </c>
      <c r="DA81" s="154" t="str">
        <f t="shared" si="69"/>
        <v/>
      </c>
      <c r="DK81" t="str">
        <f>IF(CZ81&lt;&gt;"", IFERROR(IF(VLOOKUP(C81,MACUAHANG!$A$5:$B$67,2,FALSE)=0,"",VLOOKUP(C81,MACUAHANG!$A$5:$B$67,2,FALSE)), ""), "")</f>
        <v/>
      </c>
      <c r="DM81" s="4" t="str">
        <f t="shared" si="79"/>
        <v/>
      </c>
      <c r="DV81" s="158" t="str">
        <f t="shared" si="80"/>
        <v/>
      </c>
      <c r="DX81" s="22" t="str">
        <f t="shared" si="81"/>
        <v/>
      </c>
      <c r="FC81" s="22" t="str">
        <f t="shared" si="82"/>
        <v/>
      </c>
      <c r="IR81" s="22" t="str">
        <f t="shared" si="83"/>
        <v/>
      </c>
    </row>
    <row r="82" spans="1:252" ht="22.5" customHeight="1">
      <c r="A82" s="9"/>
      <c r="B82" s="9"/>
      <c r="C82" s="9"/>
      <c r="D82" s="26"/>
      <c r="BO82" s="158" t="str">
        <f t="shared" si="70"/>
        <v/>
      </c>
      <c r="BR82" s="164" t="str">
        <f t="shared" si="71"/>
        <v/>
      </c>
      <c r="BS82" s="14" t="str">
        <f t="shared" si="72"/>
        <v/>
      </c>
      <c r="BU82" s="17" t="str">
        <f>IFERROR(IF(VLOOKUP(C82,BE!C82:D144,2,FALSE)=0,"",VLOOKUP(C82,BE!C:D,2,FALSE)),"")</f>
        <v/>
      </c>
      <c r="BV82" s="154" t="str">
        <f t="shared" si="68"/>
        <v/>
      </c>
      <c r="CF82" t="str">
        <f>IF(BU82&lt;&gt;"", IFERROR(IF(VLOOKUP(C82,MACUAHANG!$A$5:$B$67,2,FALSE)=0,"",VLOOKUP(C82,MACUAHANG!$A$5:$B$67,2,FALSE)), ""), "")</f>
        <v/>
      </c>
      <c r="CH82" t="str">
        <f t="shared" si="73"/>
        <v/>
      </c>
      <c r="CQ82" s="158" t="str">
        <f t="shared" si="74"/>
        <v/>
      </c>
      <c r="CS82" s="22" t="str">
        <f t="shared" si="75"/>
        <v/>
      </c>
      <c r="CT82" s="158" t="str">
        <f t="shared" si="76"/>
        <v/>
      </c>
      <c r="CW82" s="164" t="str">
        <f t="shared" si="77"/>
        <v/>
      </c>
      <c r="CX82" s="165" t="str">
        <f t="shared" si="78"/>
        <v/>
      </c>
      <c r="CZ82" s="163" t="str">
        <f>IFERROR(IF(VLOOKUP(C82,'ZALO-PAY'!$C$5:$F$67,2,FALSE)=0,"",VLOOKUP(C82,'ZALO-PAY'!$C$5:$F$67,2,FALSE)),"")</f>
        <v/>
      </c>
      <c r="DA82" s="154" t="str">
        <f t="shared" si="69"/>
        <v/>
      </c>
      <c r="DK82" t="str">
        <f>IF(CZ82&lt;&gt;"", IFERROR(IF(VLOOKUP(C82,MACUAHANG!$A$5:$B$67,2,FALSE)=0,"",VLOOKUP(C82,MACUAHANG!$A$5:$B$67,2,FALSE)), ""), "")</f>
        <v/>
      </c>
      <c r="DM82" s="4" t="str">
        <f t="shared" si="79"/>
        <v/>
      </c>
      <c r="DV82" s="158" t="str">
        <f t="shared" si="80"/>
        <v/>
      </c>
      <c r="DX82" s="22" t="str">
        <f t="shared" si="81"/>
        <v/>
      </c>
      <c r="FC82" s="22" t="str">
        <f t="shared" si="82"/>
        <v/>
      </c>
      <c r="IR82" s="22" t="str">
        <f t="shared" si="83"/>
        <v/>
      </c>
    </row>
    <row r="83" spans="1:252" ht="22.5" customHeight="1">
      <c r="A83" s="9"/>
      <c r="B83" s="9"/>
      <c r="C83" s="9"/>
      <c r="D83" s="26"/>
      <c r="BO83" s="158" t="str">
        <f t="shared" si="70"/>
        <v/>
      </c>
      <c r="BR83" s="164" t="str">
        <f t="shared" si="71"/>
        <v/>
      </c>
      <c r="BS83" s="14" t="str">
        <f t="shared" si="72"/>
        <v/>
      </c>
      <c r="BU83" s="17" t="str">
        <f>IFERROR(IF(VLOOKUP(C83,BE!C83:D145,2,FALSE)=0,"",VLOOKUP(C83,BE!C:D,2,FALSE)),"")</f>
        <v/>
      </c>
      <c r="BV83" s="154" t="str">
        <f t="shared" si="68"/>
        <v/>
      </c>
      <c r="CF83" t="str">
        <f>IF(BU83&lt;&gt;"", IFERROR(IF(VLOOKUP(C83,MACUAHANG!$A$5:$B$67,2,FALSE)=0,"",VLOOKUP(C83,MACUAHANG!$A$5:$B$67,2,FALSE)), ""), "")</f>
        <v/>
      </c>
      <c r="CH83" t="str">
        <f t="shared" si="73"/>
        <v/>
      </c>
      <c r="CQ83" s="158" t="str">
        <f t="shared" si="74"/>
        <v/>
      </c>
      <c r="CS83" s="22" t="str">
        <f t="shared" si="75"/>
        <v/>
      </c>
      <c r="CT83" s="158" t="str">
        <f t="shared" si="76"/>
        <v/>
      </c>
      <c r="CW83" s="164" t="str">
        <f t="shared" si="77"/>
        <v/>
      </c>
      <c r="CX83" s="165" t="str">
        <f t="shared" si="78"/>
        <v/>
      </c>
      <c r="CZ83" s="163" t="str">
        <f>IFERROR(IF(VLOOKUP(C83,'ZALO-PAY'!$C$5:$F$67,2,FALSE)=0,"",VLOOKUP(C83,'ZALO-PAY'!$C$5:$F$67,2,FALSE)),"")</f>
        <v/>
      </c>
      <c r="DA83" s="154" t="str">
        <f t="shared" si="69"/>
        <v/>
      </c>
      <c r="DK83" t="str">
        <f>IF(CZ83&lt;&gt;"", IFERROR(IF(VLOOKUP(C83,MACUAHANG!$A$5:$B$67,2,FALSE)=0,"",VLOOKUP(C83,MACUAHANG!$A$5:$B$67,2,FALSE)), ""), "")</f>
        <v/>
      </c>
      <c r="DM83" s="4" t="str">
        <f t="shared" si="79"/>
        <v/>
      </c>
      <c r="DV83" s="158" t="str">
        <f t="shared" si="80"/>
        <v/>
      </c>
      <c r="DX83" s="22" t="str">
        <f t="shared" si="81"/>
        <v/>
      </c>
      <c r="FC83" s="22" t="str">
        <f t="shared" si="82"/>
        <v/>
      </c>
      <c r="IR83" s="22" t="str">
        <f t="shared" si="83"/>
        <v/>
      </c>
    </row>
    <row r="84" spans="1:252" ht="22.5" customHeight="1">
      <c r="A84" s="9"/>
      <c r="B84" s="9"/>
      <c r="C84" s="9"/>
      <c r="D84" s="26"/>
      <c r="BO84" s="158" t="str">
        <f t="shared" si="70"/>
        <v/>
      </c>
      <c r="BR84" s="164" t="str">
        <f t="shared" si="71"/>
        <v/>
      </c>
      <c r="BS84" s="14" t="str">
        <f t="shared" si="72"/>
        <v/>
      </c>
      <c r="BU84" s="17" t="str">
        <f>IFERROR(IF(VLOOKUP(C84,BE!C84:D146,2,FALSE)=0,"",VLOOKUP(C84,BE!C:D,2,FALSE)),"")</f>
        <v/>
      </c>
      <c r="BV84" s="154" t="str">
        <f t="shared" si="68"/>
        <v/>
      </c>
      <c r="CF84" t="str">
        <f>IF(BU84&lt;&gt;"", IFERROR(IF(VLOOKUP(C84,MACUAHANG!$A$5:$B$67,2,FALSE)=0,"",VLOOKUP(C84,MACUAHANG!$A$5:$B$67,2,FALSE)), ""), "")</f>
        <v/>
      </c>
      <c r="CH84" t="str">
        <f t="shared" si="73"/>
        <v/>
      </c>
      <c r="CQ84" s="158" t="str">
        <f t="shared" si="74"/>
        <v/>
      </c>
      <c r="CS84" s="22" t="str">
        <f t="shared" si="75"/>
        <v/>
      </c>
      <c r="CT84" s="158" t="str">
        <f t="shared" si="76"/>
        <v/>
      </c>
      <c r="CW84" s="164" t="str">
        <f t="shared" si="77"/>
        <v/>
      </c>
      <c r="CX84" s="165" t="str">
        <f t="shared" si="78"/>
        <v/>
      </c>
      <c r="CZ84" s="163" t="str">
        <f>IFERROR(IF(VLOOKUP(C84,'ZALO-PAY'!$C$5:$F$67,2,FALSE)=0,"",VLOOKUP(C84,'ZALO-PAY'!$C$5:$F$67,2,FALSE)),"")</f>
        <v/>
      </c>
      <c r="DA84" s="154" t="str">
        <f t="shared" si="69"/>
        <v/>
      </c>
      <c r="DK84" t="str">
        <f>IF(CZ84&lt;&gt;"", IFERROR(IF(VLOOKUP(C84,MACUAHANG!$A$5:$B$67,2,FALSE)=0,"",VLOOKUP(C84,MACUAHANG!$A$5:$B$67,2,FALSE)), ""), "")</f>
        <v/>
      </c>
      <c r="DM84" s="4" t="str">
        <f t="shared" si="79"/>
        <v/>
      </c>
      <c r="DV84" s="158" t="str">
        <f t="shared" si="80"/>
        <v/>
      </c>
      <c r="DX84" s="22" t="str">
        <f t="shared" si="81"/>
        <v/>
      </c>
      <c r="FC84" s="22" t="str">
        <f t="shared" si="82"/>
        <v/>
      </c>
      <c r="IR84" s="22" t="str">
        <f t="shared" si="83"/>
        <v/>
      </c>
    </row>
    <row r="85" spans="1:252" ht="22.5" customHeight="1">
      <c r="A85" s="9"/>
      <c r="B85" s="9"/>
      <c r="C85" s="9"/>
      <c r="D85" s="26"/>
      <c r="BO85" s="158" t="str">
        <f t="shared" si="70"/>
        <v/>
      </c>
      <c r="BR85" s="164" t="str">
        <f t="shared" si="71"/>
        <v/>
      </c>
      <c r="BS85" s="14" t="str">
        <f t="shared" si="72"/>
        <v/>
      </c>
      <c r="BU85" s="17" t="str">
        <f>IFERROR(IF(VLOOKUP(C85,BE!C85:D147,2,FALSE)=0,"",VLOOKUP(C85,BE!C:D,2,FALSE)),"")</f>
        <v/>
      </c>
      <c r="BV85" s="154" t="str">
        <f t="shared" si="68"/>
        <v/>
      </c>
      <c r="CF85" t="str">
        <f>IF(BU85&lt;&gt;"", IFERROR(IF(VLOOKUP(C85,MACUAHANG!$A$5:$B$67,2,FALSE)=0,"",VLOOKUP(C85,MACUAHANG!$A$5:$B$67,2,FALSE)), ""), "")</f>
        <v/>
      </c>
      <c r="CH85" t="str">
        <f t="shared" si="73"/>
        <v/>
      </c>
      <c r="CQ85" s="158" t="str">
        <f t="shared" si="74"/>
        <v/>
      </c>
      <c r="CS85" s="22" t="str">
        <f t="shared" si="75"/>
        <v/>
      </c>
      <c r="CT85" s="158" t="str">
        <f t="shared" si="76"/>
        <v/>
      </c>
      <c r="CW85" s="164" t="str">
        <f t="shared" si="77"/>
        <v/>
      </c>
      <c r="CX85" s="165" t="str">
        <f t="shared" si="78"/>
        <v/>
      </c>
      <c r="CZ85" s="163" t="str">
        <f>IFERROR(IF(VLOOKUP(C85,'ZALO-PAY'!$C$5:$F$67,2,FALSE)=0,"",VLOOKUP(C85,'ZALO-PAY'!$C$5:$F$67,2,FALSE)),"")</f>
        <v/>
      </c>
      <c r="DA85" s="154" t="str">
        <f t="shared" si="69"/>
        <v/>
      </c>
      <c r="DK85" t="str">
        <f>IF(CZ85&lt;&gt;"", IFERROR(IF(VLOOKUP(C85,MACUAHANG!$A$5:$B$67,2,FALSE)=0,"",VLOOKUP(C85,MACUAHANG!$A$5:$B$67,2,FALSE)), ""), "")</f>
        <v/>
      </c>
      <c r="DM85" s="4" t="str">
        <f t="shared" si="79"/>
        <v/>
      </c>
      <c r="DV85" s="158" t="str">
        <f t="shared" si="80"/>
        <v/>
      </c>
      <c r="DX85" s="22" t="str">
        <f t="shared" si="81"/>
        <v/>
      </c>
      <c r="FC85" s="22" t="str">
        <f t="shared" si="82"/>
        <v/>
      </c>
      <c r="IR85" s="22" t="str">
        <f t="shared" si="83"/>
        <v/>
      </c>
    </row>
    <row r="86" spans="1:252" ht="22.5" customHeight="1">
      <c r="A86" s="9"/>
      <c r="B86" s="9"/>
      <c r="C86" s="9"/>
      <c r="D86" s="26"/>
      <c r="BO86" s="158" t="str">
        <f t="shared" si="70"/>
        <v/>
      </c>
      <c r="BR86" s="164" t="str">
        <f t="shared" si="71"/>
        <v/>
      </c>
      <c r="BS86" s="14" t="str">
        <f t="shared" si="72"/>
        <v/>
      </c>
      <c r="BU86" s="17" t="str">
        <f>IFERROR(IF(VLOOKUP(C86,BE!C86:D148,2,FALSE)=0,"",VLOOKUP(C86,BE!C:D,2,FALSE)),"")</f>
        <v/>
      </c>
      <c r="BV86" s="154" t="str">
        <f t="shared" si="68"/>
        <v/>
      </c>
      <c r="CF86" t="str">
        <f>IF(BU86&lt;&gt;"", IFERROR(IF(VLOOKUP(C86,MACUAHANG!$A$5:$B$67,2,FALSE)=0,"",VLOOKUP(C86,MACUAHANG!$A$5:$B$67,2,FALSE)), ""), "")</f>
        <v/>
      </c>
      <c r="CH86" t="str">
        <f t="shared" si="73"/>
        <v/>
      </c>
      <c r="CQ86" s="158" t="str">
        <f t="shared" si="74"/>
        <v/>
      </c>
      <c r="CS86" s="22" t="str">
        <f t="shared" si="75"/>
        <v/>
      </c>
      <c r="CT86" s="158" t="str">
        <f t="shared" si="76"/>
        <v/>
      </c>
      <c r="CW86" s="164" t="str">
        <f t="shared" si="77"/>
        <v/>
      </c>
      <c r="CX86" s="165" t="str">
        <f t="shared" si="78"/>
        <v/>
      </c>
      <c r="CZ86" s="163" t="str">
        <f>IFERROR(IF(VLOOKUP(C86,'ZALO-PAY'!$C$5:$F$67,2,FALSE)=0,"",VLOOKUP(C86,'ZALO-PAY'!$C$5:$F$67,2,FALSE)),"")</f>
        <v/>
      </c>
      <c r="DA86" s="154" t="str">
        <f t="shared" si="69"/>
        <v/>
      </c>
      <c r="DK86" t="str">
        <f>IF(CZ86&lt;&gt;"", IFERROR(IF(VLOOKUP(C86,MACUAHANG!$A$5:$B$67,2,FALSE)=0,"",VLOOKUP(C86,MACUAHANG!$A$5:$B$67,2,FALSE)), ""), "")</f>
        <v/>
      </c>
      <c r="DM86" s="4" t="str">
        <f t="shared" si="79"/>
        <v/>
      </c>
      <c r="DV86" s="158" t="str">
        <f t="shared" si="80"/>
        <v/>
      </c>
      <c r="DX86" s="22" t="str">
        <f t="shared" si="81"/>
        <v/>
      </c>
      <c r="FC86" s="22" t="str">
        <f t="shared" si="82"/>
        <v/>
      </c>
      <c r="IR86" s="22" t="str">
        <f t="shared" si="83"/>
        <v/>
      </c>
    </row>
    <row r="87" spans="1:252" ht="22.5" customHeight="1">
      <c r="A87" s="9"/>
      <c r="B87" s="9"/>
      <c r="C87" s="9"/>
      <c r="D87" s="26"/>
      <c r="BO87" s="158" t="str">
        <f t="shared" si="70"/>
        <v/>
      </c>
      <c r="BR87" s="164" t="str">
        <f t="shared" si="71"/>
        <v/>
      </c>
      <c r="BS87" s="14" t="str">
        <f t="shared" si="72"/>
        <v/>
      </c>
      <c r="BU87" s="17" t="str">
        <f>IFERROR(IF(VLOOKUP(C87,BE!C87:D149,2,FALSE)=0,"",VLOOKUP(C87,BE!C:D,2,FALSE)),"")</f>
        <v/>
      </c>
      <c r="BV87" s="154" t="str">
        <f t="shared" si="68"/>
        <v/>
      </c>
      <c r="CF87" t="str">
        <f>IF(BU87&lt;&gt;"", IFERROR(IF(VLOOKUP(C87,MACUAHANG!$A$5:$B$67,2,FALSE)=0,"",VLOOKUP(C87,MACUAHANG!$A$5:$B$67,2,FALSE)), ""), "")</f>
        <v/>
      </c>
      <c r="CH87" t="str">
        <f t="shared" si="73"/>
        <v/>
      </c>
      <c r="CQ87" s="158" t="str">
        <f t="shared" si="74"/>
        <v/>
      </c>
      <c r="CS87" s="22" t="str">
        <f t="shared" si="75"/>
        <v/>
      </c>
      <c r="CT87" s="158" t="str">
        <f t="shared" si="76"/>
        <v/>
      </c>
      <c r="CW87" s="164" t="str">
        <f t="shared" si="77"/>
        <v/>
      </c>
      <c r="CX87" s="165" t="str">
        <f t="shared" si="78"/>
        <v/>
      </c>
      <c r="CZ87" s="163" t="str">
        <f>IFERROR(IF(VLOOKUP(C87,'ZALO-PAY'!$C$5:$F$67,2,FALSE)=0,"",VLOOKUP(C87,'ZALO-PAY'!$C$5:$F$67,2,FALSE)),"")</f>
        <v/>
      </c>
      <c r="DA87" s="154" t="str">
        <f t="shared" si="69"/>
        <v/>
      </c>
      <c r="DK87" t="str">
        <f>IF(CZ87&lt;&gt;"", IFERROR(IF(VLOOKUP(C87,MACUAHANG!$A$5:$B$67,2,FALSE)=0,"",VLOOKUP(C87,MACUAHANG!$A$5:$B$67,2,FALSE)), ""), "")</f>
        <v/>
      </c>
      <c r="DM87" s="4" t="str">
        <f t="shared" si="79"/>
        <v/>
      </c>
      <c r="DV87" s="158" t="str">
        <f t="shared" si="80"/>
        <v/>
      </c>
      <c r="DX87" s="22" t="str">
        <f t="shared" si="81"/>
        <v/>
      </c>
      <c r="FC87" s="22" t="str">
        <f t="shared" si="82"/>
        <v/>
      </c>
      <c r="IR87" s="22" t="str">
        <f t="shared" si="83"/>
        <v/>
      </c>
    </row>
    <row r="88" spans="1:252" ht="22.5" customHeight="1">
      <c r="A88" s="9"/>
      <c r="B88" s="9"/>
      <c r="C88" s="9"/>
      <c r="D88" s="26"/>
      <c r="BO88" s="158" t="str">
        <f t="shared" si="70"/>
        <v/>
      </c>
      <c r="BR88" s="164" t="str">
        <f t="shared" si="71"/>
        <v/>
      </c>
      <c r="BS88" s="14" t="str">
        <f t="shared" si="72"/>
        <v/>
      </c>
      <c r="BU88" s="17" t="str">
        <f>IFERROR(IF(VLOOKUP(C88,BE!C88:D150,2,FALSE)=0,"",VLOOKUP(C88,BE!C:D,2,FALSE)),"")</f>
        <v/>
      </c>
      <c r="BV88" s="154" t="str">
        <f t="shared" si="68"/>
        <v/>
      </c>
      <c r="CF88" t="str">
        <f>IF(BU88&lt;&gt;"", IFERROR(IF(VLOOKUP(C88,MACUAHANG!$A$5:$B$67,2,FALSE)=0,"",VLOOKUP(C88,MACUAHANG!$A$5:$B$67,2,FALSE)), ""), "")</f>
        <v/>
      </c>
      <c r="CH88" t="str">
        <f t="shared" si="73"/>
        <v/>
      </c>
      <c r="CQ88" s="158" t="str">
        <f t="shared" si="74"/>
        <v/>
      </c>
      <c r="CS88" s="22" t="str">
        <f t="shared" si="75"/>
        <v/>
      </c>
      <c r="CT88" s="158" t="str">
        <f t="shared" si="76"/>
        <v/>
      </c>
      <c r="CW88" s="164" t="str">
        <f t="shared" si="77"/>
        <v/>
      </c>
      <c r="CX88" s="165" t="str">
        <f t="shared" si="78"/>
        <v/>
      </c>
      <c r="CZ88" s="163" t="str">
        <f>IFERROR(IF(VLOOKUP(C88,'ZALO-PAY'!$C$5:$F$67,2,FALSE)=0,"",VLOOKUP(C88,'ZALO-PAY'!$C$5:$F$67,2,FALSE)),"")</f>
        <v/>
      </c>
      <c r="DA88" s="154" t="str">
        <f t="shared" si="69"/>
        <v/>
      </c>
      <c r="DK88" t="str">
        <f>IF(CZ88&lt;&gt;"", IFERROR(IF(VLOOKUP(C88,MACUAHANG!$A$5:$B$67,2,FALSE)=0,"",VLOOKUP(C88,MACUAHANG!$A$5:$B$67,2,FALSE)), ""), "")</f>
        <v/>
      </c>
      <c r="DM88" s="4" t="str">
        <f t="shared" si="79"/>
        <v/>
      </c>
      <c r="DV88" s="158" t="str">
        <f t="shared" si="80"/>
        <v/>
      </c>
      <c r="DX88" s="22" t="str">
        <f t="shared" si="81"/>
        <v/>
      </c>
      <c r="FC88" s="22" t="str">
        <f t="shared" si="82"/>
        <v/>
      </c>
      <c r="IR88" s="22" t="str">
        <f t="shared" si="83"/>
        <v/>
      </c>
    </row>
    <row r="89" spans="1:252" ht="22.5" customHeight="1">
      <c r="A89" s="9"/>
      <c r="B89" s="9"/>
      <c r="C89" s="9"/>
      <c r="D89" s="26"/>
      <c r="BO89" s="158" t="str">
        <f t="shared" si="70"/>
        <v/>
      </c>
      <c r="BR89" s="164" t="str">
        <f t="shared" si="71"/>
        <v/>
      </c>
      <c r="BS89" s="14" t="str">
        <f t="shared" si="72"/>
        <v/>
      </c>
      <c r="BU89" s="17" t="str">
        <f>IFERROR(IF(VLOOKUP(C89,BE!C89:D151,2,FALSE)=0,"",VLOOKUP(C89,BE!C:D,2,FALSE)),"")</f>
        <v/>
      </c>
      <c r="BV89" s="154" t="str">
        <f t="shared" si="68"/>
        <v/>
      </c>
      <c r="CF89" t="str">
        <f>IF(BU89&lt;&gt;"", IFERROR(IF(VLOOKUP(C89,MACUAHANG!$A$5:$B$67,2,FALSE)=0,"",VLOOKUP(C89,MACUAHANG!$A$5:$B$67,2,FALSE)), ""), "")</f>
        <v/>
      </c>
      <c r="CH89" t="str">
        <f t="shared" si="73"/>
        <v/>
      </c>
      <c r="CQ89" s="158" t="str">
        <f t="shared" si="74"/>
        <v/>
      </c>
      <c r="CS89" s="22" t="str">
        <f t="shared" si="75"/>
        <v/>
      </c>
      <c r="CT89" s="158" t="str">
        <f t="shared" si="76"/>
        <v/>
      </c>
      <c r="CW89" s="164" t="str">
        <f t="shared" si="77"/>
        <v/>
      </c>
      <c r="CX89" s="165" t="str">
        <f t="shared" si="78"/>
        <v/>
      </c>
      <c r="CZ89" s="163" t="str">
        <f>IFERROR(IF(VLOOKUP(C89,'ZALO-PAY'!$C$5:$F$67,2,FALSE)=0,"",VLOOKUP(C89,'ZALO-PAY'!$C$5:$F$67,2,FALSE)),"")</f>
        <v/>
      </c>
      <c r="DA89" s="154" t="str">
        <f t="shared" si="69"/>
        <v/>
      </c>
      <c r="DK89" t="str">
        <f>IF(CZ89&lt;&gt;"", IFERROR(IF(VLOOKUP(C89,MACUAHANG!$A$5:$B$67,2,FALSE)=0,"",VLOOKUP(C89,MACUAHANG!$A$5:$B$67,2,FALSE)), ""), "")</f>
        <v/>
      </c>
      <c r="DM89" s="4" t="str">
        <f t="shared" si="79"/>
        <v/>
      </c>
      <c r="DV89" s="158" t="str">
        <f t="shared" si="80"/>
        <v/>
      </c>
      <c r="DX89" s="22" t="str">
        <f t="shared" si="81"/>
        <v/>
      </c>
      <c r="FC89" s="22" t="str">
        <f t="shared" si="82"/>
        <v/>
      </c>
      <c r="IR89" s="22" t="str">
        <f t="shared" si="83"/>
        <v/>
      </c>
    </row>
    <row r="90" spans="1:252" ht="22.5" customHeight="1">
      <c r="A90" s="9"/>
      <c r="B90" s="9"/>
      <c r="C90" s="9"/>
      <c r="D90" s="26"/>
      <c r="BO90" s="158" t="str">
        <f t="shared" si="70"/>
        <v/>
      </c>
      <c r="BR90" s="164" t="str">
        <f t="shared" si="71"/>
        <v/>
      </c>
      <c r="BS90" s="14" t="str">
        <f t="shared" si="72"/>
        <v/>
      </c>
      <c r="BU90" s="17" t="str">
        <f>IFERROR(IF(VLOOKUP(C90,BE!C90:D152,2,FALSE)=0,"",VLOOKUP(C90,BE!C:D,2,FALSE)),"")</f>
        <v/>
      </c>
      <c r="BV90" s="154" t="str">
        <f t="shared" si="68"/>
        <v/>
      </c>
      <c r="CF90" t="str">
        <f>IF(BU90&lt;&gt;"", IFERROR(IF(VLOOKUP(C90,MACUAHANG!$A$5:$B$67,2,FALSE)=0,"",VLOOKUP(C90,MACUAHANG!$A$5:$B$67,2,FALSE)), ""), "")</f>
        <v/>
      </c>
      <c r="CH90" t="str">
        <f t="shared" si="73"/>
        <v/>
      </c>
      <c r="CQ90" s="158" t="str">
        <f t="shared" si="74"/>
        <v/>
      </c>
      <c r="CS90" s="22" t="str">
        <f t="shared" si="75"/>
        <v/>
      </c>
      <c r="CT90" s="158" t="str">
        <f t="shared" si="76"/>
        <v/>
      </c>
      <c r="CW90" s="164" t="str">
        <f t="shared" si="77"/>
        <v/>
      </c>
      <c r="CX90" s="165" t="str">
        <f t="shared" si="78"/>
        <v/>
      </c>
      <c r="CZ90" s="163" t="str">
        <f>IFERROR(IF(VLOOKUP(C90,'ZALO-PAY'!$C$5:$F$67,2,FALSE)=0,"",VLOOKUP(C90,'ZALO-PAY'!$C$5:$F$67,2,FALSE)),"")</f>
        <v/>
      </c>
      <c r="DA90" s="154" t="str">
        <f t="shared" si="69"/>
        <v/>
      </c>
      <c r="DK90" t="str">
        <f>IF(CZ90&lt;&gt;"", IFERROR(IF(VLOOKUP(C90,MACUAHANG!$A$5:$B$67,2,FALSE)=0,"",VLOOKUP(C90,MACUAHANG!$A$5:$B$67,2,FALSE)), ""), "")</f>
        <v/>
      </c>
      <c r="DM90" s="4" t="str">
        <f t="shared" si="79"/>
        <v/>
      </c>
      <c r="DV90" s="158" t="str">
        <f t="shared" si="80"/>
        <v/>
      </c>
      <c r="DX90" s="22" t="str">
        <f t="shared" si="81"/>
        <v/>
      </c>
      <c r="FC90" s="22" t="str">
        <f t="shared" si="82"/>
        <v/>
      </c>
      <c r="IR90" s="22" t="str">
        <f t="shared" si="83"/>
        <v/>
      </c>
    </row>
    <row r="91" spans="1:252" ht="22.5" customHeight="1">
      <c r="A91" s="9"/>
      <c r="B91" s="9"/>
      <c r="C91" s="9"/>
      <c r="D91" s="26"/>
      <c r="BO91" s="158" t="str">
        <f t="shared" si="70"/>
        <v/>
      </c>
      <c r="BR91" s="164" t="str">
        <f t="shared" si="71"/>
        <v/>
      </c>
      <c r="BS91" s="14" t="str">
        <f t="shared" si="72"/>
        <v/>
      </c>
      <c r="BU91" s="17" t="str">
        <f>IFERROR(IF(VLOOKUP(C91,BE!C91:D153,2,FALSE)=0,"",VLOOKUP(C91,BE!C:D,2,FALSE)),"")</f>
        <v/>
      </c>
      <c r="BV91" s="154" t="str">
        <f t="shared" si="68"/>
        <v/>
      </c>
      <c r="CF91" t="str">
        <f>IF(BU91&lt;&gt;"", IFERROR(IF(VLOOKUP(C91,MACUAHANG!$A$5:$B$67,2,FALSE)=0,"",VLOOKUP(C91,MACUAHANG!$A$5:$B$67,2,FALSE)), ""), "")</f>
        <v/>
      </c>
      <c r="CH91" t="str">
        <f t="shared" si="73"/>
        <v/>
      </c>
      <c r="CQ91" s="158" t="str">
        <f t="shared" si="74"/>
        <v/>
      </c>
      <c r="CS91" s="22" t="str">
        <f t="shared" si="75"/>
        <v/>
      </c>
      <c r="CT91" s="158" t="str">
        <f t="shared" si="76"/>
        <v/>
      </c>
      <c r="CW91" s="164" t="str">
        <f t="shared" si="77"/>
        <v/>
      </c>
      <c r="CX91" s="165" t="str">
        <f t="shared" si="78"/>
        <v/>
      </c>
      <c r="CZ91" s="163" t="str">
        <f>IFERROR(IF(VLOOKUP(C91,'ZALO-PAY'!$C$5:$F$67,2,FALSE)=0,"",VLOOKUP(C91,'ZALO-PAY'!$C$5:$F$67,2,FALSE)),"")</f>
        <v/>
      </c>
      <c r="DA91" s="154" t="str">
        <f t="shared" si="69"/>
        <v/>
      </c>
      <c r="DK91" t="str">
        <f>IF(CZ91&lt;&gt;"", IFERROR(IF(VLOOKUP(C91,MACUAHANG!$A$5:$B$67,2,FALSE)=0,"",VLOOKUP(C91,MACUAHANG!$A$5:$B$67,2,FALSE)), ""), "")</f>
        <v/>
      </c>
      <c r="DM91" s="4" t="str">
        <f t="shared" si="79"/>
        <v/>
      </c>
      <c r="DV91" s="158" t="str">
        <f t="shared" si="80"/>
        <v/>
      </c>
      <c r="DX91" s="22" t="str">
        <f t="shared" si="81"/>
        <v/>
      </c>
      <c r="FC91" s="22" t="str">
        <f t="shared" si="82"/>
        <v/>
      </c>
      <c r="IR91" s="22" t="str">
        <f t="shared" si="83"/>
        <v/>
      </c>
    </row>
    <row r="92" spans="1:252" ht="22.5" customHeight="1">
      <c r="A92" s="9"/>
      <c r="B92" s="9"/>
      <c r="C92" s="9"/>
      <c r="D92" s="26"/>
      <c r="BO92" s="158" t="str">
        <f t="shared" si="70"/>
        <v/>
      </c>
      <c r="BR92" s="164" t="str">
        <f t="shared" si="71"/>
        <v/>
      </c>
      <c r="BS92" s="14" t="str">
        <f t="shared" si="72"/>
        <v/>
      </c>
      <c r="BU92" s="17" t="str">
        <f>IFERROR(IF(VLOOKUP(C92,BE!C92:D154,2,FALSE)=0,"",VLOOKUP(C92,BE!C:D,2,FALSE)),"")</f>
        <v/>
      </c>
      <c r="BV92" s="154" t="str">
        <f t="shared" si="68"/>
        <v/>
      </c>
      <c r="CF92" t="str">
        <f>IF(BU92&lt;&gt;"", IFERROR(IF(VLOOKUP(C92,MACUAHANG!$A$5:$B$67,2,FALSE)=0,"",VLOOKUP(C92,MACUAHANG!$A$5:$B$67,2,FALSE)), ""), "")</f>
        <v/>
      </c>
      <c r="CH92" t="str">
        <f t="shared" si="73"/>
        <v/>
      </c>
      <c r="CQ92" s="158" t="str">
        <f t="shared" si="74"/>
        <v/>
      </c>
      <c r="CS92" s="22" t="str">
        <f t="shared" si="75"/>
        <v/>
      </c>
      <c r="CT92" s="158" t="str">
        <f t="shared" si="76"/>
        <v/>
      </c>
      <c r="CW92" s="164" t="str">
        <f t="shared" si="77"/>
        <v/>
      </c>
      <c r="CX92" s="165" t="str">
        <f t="shared" si="78"/>
        <v/>
      </c>
      <c r="CZ92" s="163" t="str">
        <f>IFERROR(IF(VLOOKUP(C92,'ZALO-PAY'!$C$5:$F$67,2,FALSE)=0,"",VLOOKUP(C92,'ZALO-PAY'!$C$5:$F$67,2,FALSE)),"")</f>
        <v/>
      </c>
      <c r="DA92" s="154" t="str">
        <f t="shared" si="69"/>
        <v/>
      </c>
      <c r="DK92" t="str">
        <f>IF(CZ92&lt;&gt;"", IFERROR(IF(VLOOKUP(C92,MACUAHANG!$A$5:$B$67,2,FALSE)=0,"",VLOOKUP(C92,MACUAHANG!$A$5:$B$67,2,FALSE)), ""), "")</f>
        <v/>
      </c>
      <c r="DM92" s="4" t="str">
        <f t="shared" si="79"/>
        <v/>
      </c>
      <c r="DV92" s="158" t="str">
        <f t="shared" si="80"/>
        <v/>
      </c>
      <c r="DX92" s="22" t="str">
        <f t="shared" si="81"/>
        <v/>
      </c>
      <c r="FC92" s="22" t="str">
        <f t="shared" si="82"/>
        <v/>
      </c>
      <c r="IR92" s="22" t="str">
        <f t="shared" si="83"/>
        <v/>
      </c>
    </row>
    <row r="93" spans="1:252" ht="22.5" customHeight="1">
      <c r="A93" s="9"/>
      <c r="B93" s="9"/>
      <c r="C93" s="9"/>
      <c r="D93" s="26"/>
      <c r="BO93" s="158" t="str">
        <f t="shared" si="70"/>
        <v/>
      </c>
      <c r="BR93" s="164" t="str">
        <f t="shared" si="71"/>
        <v/>
      </c>
      <c r="BS93" s="14" t="str">
        <f t="shared" si="72"/>
        <v/>
      </c>
      <c r="BU93" s="17" t="str">
        <f>IFERROR(IF(VLOOKUP(C93,BE!C93:D155,2,FALSE)=0,"",VLOOKUP(C93,BE!C:D,2,FALSE)),"")</f>
        <v/>
      </c>
      <c r="BV93" s="154" t="str">
        <f t="shared" si="68"/>
        <v/>
      </c>
      <c r="CF93" t="str">
        <f>IF(BU93&lt;&gt;"", IFERROR(IF(VLOOKUP(C93,MACUAHANG!$A$5:$B$67,2,FALSE)=0,"",VLOOKUP(C93,MACUAHANG!$A$5:$B$67,2,FALSE)), ""), "")</f>
        <v/>
      </c>
      <c r="CH93" t="str">
        <f t="shared" si="73"/>
        <v/>
      </c>
      <c r="CQ93" s="158" t="str">
        <f t="shared" si="74"/>
        <v/>
      </c>
      <c r="CS93" s="22" t="str">
        <f t="shared" si="75"/>
        <v/>
      </c>
      <c r="CT93" s="158" t="str">
        <f t="shared" si="76"/>
        <v/>
      </c>
      <c r="CW93" s="164" t="str">
        <f t="shared" si="77"/>
        <v/>
      </c>
      <c r="CX93" s="165" t="str">
        <f t="shared" si="78"/>
        <v/>
      </c>
      <c r="CZ93" s="163" t="str">
        <f>IFERROR(IF(VLOOKUP(C93,'ZALO-PAY'!$C$5:$F$67,2,FALSE)=0,"",VLOOKUP(C93,'ZALO-PAY'!$C$5:$F$67,2,FALSE)),"")</f>
        <v/>
      </c>
      <c r="DA93" s="154" t="str">
        <f t="shared" si="69"/>
        <v/>
      </c>
      <c r="DK93" t="str">
        <f>IF(CZ93&lt;&gt;"", IFERROR(IF(VLOOKUP(C93,MACUAHANG!$A$5:$B$67,2,FALSE)=0,"",VLOOKUP(C93,MACUAHANG!$A$5:$B$67,2,FALSE)), ""), "")</f>
        <v/>
      </c>
      <c r="DM93" s="4" t="str">
        <f t="shared" si="79"/>
        <v/>
      </c>
      <c r="DV93" s="158" t="str">
        <f t="shared" si="80"/>
        <v/>
      </c>
      <c r="DX93" s="22" t="str">
        <f t="shared" si="81"/>
        <v/>
      </c>
      <c r="FC93" s="22" t="str">
        <f t="shared" si="82"/>
        <v/>
      </c>
      <c r="IR93" s="22" t="str">
        <f t="shared" si="83"/>
        <v/>
      </c>
    </row>
    <row r="94" spans="1:252" ht="22.5" customHeight="1">
      <c r="A94" s="9"/>
      <c r="B94" s="9"/>
      <c r="C94" s="9"/>
      <c r="D94" s="26"/>
      <c r="BO94" s="158" t="str">
        <f t="shared" si="70"/>
        <v/>
      </c>
      <c r="BR94" s="164" t="str">
        <f t="shared" si="71"/>
        <v/>
      </c>
      <c r="BS94" s="14" t="str">
        <f t="shared" si="72"/>
        <v/>
      </c>
      <c r="BU94" s="17" t="str">
        <f>IFERROR(IF(VLOOKUP(C94,BE!C94:D156,2,FALSE)=0,"",VLOOKUP(C94,BE!C:D,2,FALSE)),"")</f>
        <v/>
      </c>
      <c r="BV94" s="154" t="str">
        <f t="shared" si="68"/>
        <v/>
      </c>
      <c r="CF94" t="str">
        <f>IF(BU94&lt;&gt;"", IFERROR(IF(VLOOKUP(C94,MACUAHANG!$A$5:$B$67,2,FALSE)=0,"",VLOOKUP(C94,MACUAHANG!$A$5:$B$67,2,FALSE)), ""), "")</f>
        <v/>
      </c>
      <c r="CH94" t="str">
        <f t="shared" si="73"/>
        <v/>
      </c>
      <c r="CQ94" s="158" t="str">
        <f t="shared" si="74"/>
        <v/>
      </c>
      <c r="CS94" s="22" t="str">
        <f t="shared" si="75"/>
        <v/>
      </c>
      <c r="CT94" s="158" t="str">
        <f t="shared" si="76"/>
        <v/>
      </c>
      <c r="CW94" s="164" t="str">
        <f t="shared" si="77"/>
        <v/>
      </c>
      <c r="CX94" s="165" t="str">
        <f t="shared" si="78"/>
        <v/>
      </c>
      <c r="CZ94" s="163" t="str">
        <f>IFERROR(IF(VLOOKUP(C94,'ZALO-PAY'!$C$5:$F$67,2,FALSE)=0,"",VLOOKUP(C94,'ZALO-PAY'!$C$5:$F$67,2,FALSE)),"")</f>
        <v/>
      </c>
      <c r="DA94" s="154" t="str">
        <f t="shared" si="69"/>
        <v/>
      </c>
      <c r="DK94" t="str">
        <f>IF(CZ94&lt;&gt;"", IFERROR(IF(VLOOKUP(C94,MACUAHANG!$A$5:$B$67,2,FALSE)=0,"",VLOOKUP(C94,MACUAHANG!$A$5:$B$67,2,FALSE)), ""), "")</f>
        <v/>
      </c>
      <c r="DM94" s="4" t="str">
        <f t="shared" si="79"/>
        <v/>
      </c>
      <c r="DV94" s="158" t="str">
        <f t="shared" si="80"/>
        <v/>
      </c>
      <c r="DX94" s="22" t="str">
        <f t="shared" si="81"/>
        <v/>
      </c>
      <c r="FC94" s="22" t="str">
        <f t="shared" si="82"/>
        <v/>
      </c>
      <c r="IR94" s="22" t="str">
        <f t="shared" si="83"/>
        <v/>
      </c>
    </row>
    <row r="95" spans="1:252" ht="22.5" customHeight="1">
      <c r="A95" s="9"/>
      <c r="B95" s="9"/>
      <c r="C95" s="9"/>
      <c r="D95" s="26"/>
      <c r="BO95" s="158" t="str">
        <f t="shared" si="70"/>
        <v/>
      </c>
      <c r="BR95" s="164" t="str">
        <f t="shared" si="71"/>
        <v/>
      </c>
      <c r="BS95" s="14" t="str">
        <f t="shared" si="72"/>
        <v/>
      </c>
      <c r="BU95" s="17" t="str">
        <f>IFERROR(IF(VLOOKUP(C95,BE!C95:D157,2,FALSE)=0,"",VLOOKUP(C95,BE!C:D,2,FALSE)),"")</f>
        <v/>
      </c>
      <c r="BV95" s="154" t="str">
        <f t="shared" si="68"/>
        <v/>
      </c>
      <c r="CF95" t="str">
        <f>IF(BU95&lt;&gt;"", IFERROR(IF(VLOOKUP(C95,MACUAHANG!$A$5:$B$67,2,FALSE)=0,"",VLOOKUP(C95,MACUAHANG!$A$5:$B$67,2,FALSE)), ""), "")</f>
        <v/>
      </c>
      <c r="CH95" t="str">
        <f t="shared" si="73"/>
        <v/>
      </c>
      <c r="CQ95" s="158" t="str">
        <f t="shared" si="74"/>
        <v/>
      </c>
      <c r="CS95" s="22" t="str">
        <f t="shared" si="75"/>
        <v/>
      </c>
      <c r="CT95" s="158" t="str">
        <f t="shared" si="76"/>
        <v/>
      </c>
      <c r="CW95" s="164" t="str">
        <f t="shared" si="77"/>
        <v/>
      </c>
      <c r="CX95" s="165" t="str">
        <f t="shared" si="78"/>
        <v/>
      </c>
      <c r="CZ95" s="163" t="str">
        <f>IFERROR(IF(VLOOKUP(C95,'ZALO-PAY'!$C$5:$F$67,2,FALSE)=0,"",VLOOKUP(C95,'ZALO-PAY'!$C$5:$F$67,2,FALSE)),"")</f>
        <v/>
      </c>
      <c r="DA95" s="154" t="str">
        <f t="shared" si="69"/>
        <v/>
      </c>
      <c r="DK95" t="str">
        <f>IF(CZ95&lt;&gt;"", IFERROR(IF(VLOOKUP(C95,MACUAHANG!$A$5:$B$67,2,FALSE)=0,"",VLOOKUP(C95,MACUAHANG!$A$5:$B$67,2,FALSE)), ""), "")</f>
        <v/>
      </c>
      <c r="DM95" s="4" t="str">
        <f t="shared" si="79"/>
        <v/>
      </c>
      <c r="DV95" s="158" t="str">
        <f t="shared" si="80"/>
        <v/>
      </c>
      <c r="DX95" s="22" t="str">
        <f t="shared" si="81"/>
        <v/>
      </c>
      <c r="FC95" s="22" t="str">
        <f t="shared" si="82"/>
        <v/>
      </c>
      <c r="IR95" s="22" t="str">
        <f t="shared" si="83"/>
        <v/>
      </c>
    </row>
    <row r="96" spans="1:252" ht="22.5" customHeight="1">
      <c r="A96" s="9"/>
      <c r="B96" s="9"/>
      <c r="C96" s="9"/>
      <c r="D96" s="26"/>
      <c r="BO96" s="158" t="str">
        <f t="shared" si="70"/>
        <v/>
      </c>
      <c r="BR96" s="164" t="str">
        <f t="shared" si="71"/>
        <v/>
      </c>
      <c r="BS96" s="14" t="str">
        <f t="shared" si="72"/>
        <v/>
      </c>
      <c r="BU96" s="17" t="str">
        <f>IFERROR(IF(VLOOKUP(C96,BE!C96:D158,2,FALSE)=0,"",VLOOKUP(C96,BE!C:D,2,FALSE)),"")</f>
        <v/>
      </c>
      <c r="BV96" s="154" t="str">
        <f t="shared" si="68"/>
        <v/>
      </c>
      <c r="CF96" t="str">
        <f>IF(BU96&lt;&gt;"", IFERROR(IF(VLOOKUP(C96,MACUAHANG!$A$5:$B$67,2,FALSE)=0,"",VLOOKUP(C96,MACUAHANG!$A$5:$B$67,2,FALSE)), ""), "")</f>
        <v/>
      </c>
      <c r="CH96" t="str">
        <f t="shared" si="73"/>
        <v/>
      </c>
      <c r="CQ96" s="158" t="str">
        <f t="shared" si="74"/>
        <v/>
      </c>
      <c r="CS96" s="22" t="str">
        <f t="shared" si="75"/>
        <v/>
      </c>
      <c r="CT96" s="158" t="str">
        <f t="shared" si="76"/>
        <v/>
      </c>
      <c r="CW96" s="164" t="str">
        <f t="shared" si="77"/>
        <v/>
      </c>
      <c r="CX96" s="165" t="str">
        <f t="shared" si="78"/>
        <v/>
      </c>
      <c r="CZ96" s="163" t="str">
        <f>IFERROR(IF(VLOOKUP(C96,'ZALO-PAY'!$C$5:$F$67,2,FALSE)=0,"",VLOOKUP(C96,'ZALO-PAY'!$C$5:$F$67,2,FALSE)),"")</f>
        <v/>
      </c>
      <c r="DA96" s="154" t="str">
        <f t="shared" si="69"/>
        <v/>
      </c>
      <c r="DK96" t="str">
        <f>IF(CZ96&lt;&gt;"", IFERROR(IF(VLOOKUP(C96,MACUAHANG!$A$5:$B$67,2,FALSE)=0,"",VLOOKUP(C96,MACUAHANG!$A$5:$B$67,2,FALSE)), ""), "")</f>
        <v/>
      </c>
      <c r="DM96" s="4" t="str">
        <f t="shared" si="79"/>
        <v/>
      </c>
      <c r="DV96" s="158" t="str">
        <f t="shared" si="80"/>
        <v/>
      </c>
      <c r="DX96" s="22" t="str">
        <f t="shared" si="81"/>
        <v/>
      </c>
      <c r="FC96" s="22" t="str">
        <f t="shared" si="82"/>
        <v/>
      </c>
      <c r="IR96" s="22" t="str">
        <f t="shared" si="83"/>
        <v/>
      </c>
    </row>
    <row r="97" spans="1:252" ht="22.5" customHeight="1">
      <c r="A97" s="9"/>
      <c r="B97" s="9"/>
      <c r="C97" s="9"/>
      <c r="D97" s="26"/>
      <c r="BO97" s="158" t="str">
        <f t="shared" si="70"/>
        <v/>
      </c>
      <c r="BR97" s="164" t="str">
        <f t="shared" si="71"/>
        <v/>
      </c>
      <c r="BS97" s="14" t="str">
        <f t="shared" si="72"/>
        <v/>
      </c>
      <c r="BU97" s="17" t="str">
        <f>IFERROR(IF(VLOOKUP(C97,BE!C97:D159,2,FALSE)=0,"",VLOOKUP(C97,BE!C:D,2,FALSE)),"")</f>
        <v/>
      </c>
      <c r="BV97" s="154" t="str">
        <f t="shared" si="68"/>
        <v/>
      </c>
      <c r="CF97" t="str">
        <f>IF(BU97&lt;&gt;"", IFERROR(IF(VLOOKUP(C97,MACUAHANG!$A$5:$B$67,2,FALSE)=0,"",VLOOKUP(C97,MACUAHANG!$A$5:$B$67,2,FALSE)), ""), "")</f>
        <v/>
      </c>
      <c r="CH97" t="str">
        <f t="shared" si="73"/>
        <v/>
      </c>
      <c r="CQ97" s="158" t="str">
        <f t="shared" si="74"/>
        <v/>
      </c>
      <c r="CS97" s="22" t="str">
        <f t="shared" si="75"/>
        <v/>
      </c>
      <c r="CT97" s="158" t="str">
        <f t="shared" si="76"/>
        <v/>
      </c>
      <c r="CW97" s="164" t="str">
        <f t="shared" si="77"/>
        <v/>
      </c>
      <c r="CX97" s="165" t="str">
        <f t="shared" si="78"/>
        <v/>
      </c>
      <c r="CZ97" s="163" t="str">
        <f>IFERROR(IF(VLOOKUP(C97,'ZALO-PAY'!$C$5:$F$67,2,FALSE)=0,"",VLOOKUP(C97,'ZALO-PAY'!$C$5:$F$67,2,FALSE)),"")</f>
        <v/>
      </c>
      <c r="DA97" s="154" t="str">
        <f t="shared" si="69"/>
        <v/>
      </c>
      <c r="DK97" t="str">
        <f>IF(CZ97&lt;&gt;"", IFERROR(IF(VLOOKUP(C97,MACUAHANG!$A$5:$B$67,2,FALSE)=0,"",VLOOKUP(C97,MACUAHANG!$A$5:$B$67,2,FALSE)), ""), "")</f>
        <v/>
      </c>
      <c r="DM97" s="4" t="str">
        <f t="shared" si="79"/>
        <v/>
      </c>
      <c r="DV97" s="158" t="str">
        <f t="shared" si="80"/>
        <v/>
      </c>
      <c r="DX97" s="22" t="str">
        <f t="shared" si="81"/>
        <v/>
      </c>
      <c r="FC97" s="22" t="str">
        <f t="shared" si="82"/>
        <v/>
      </c>
      <c r="IR97" s="22" t="str">
        <f t="shared" si="83"/>
        <v/>
      </c>
    </row>
    <row r="98" spans="1:252" ht="22.5" customHeight="1">
      <c r="A98" s="9"/>
      <c r="B98" s="9"/>
      <c r="C98" s="9"/>
      <c r="D98" s="26"/>
      <c r="BO98" s="158" t="str">
        <f t="shared" si="70"/>
        <v/>
      </c>
      <c r="BR98" s="164" t="str">
        <f t="shared" si="71"/>
        <v/>
      </c>
      <c r="BS98" s="14" t="str">
        <f t="shared" si="72"/>
        <v/>
      </c>
      <c r="BU98" s="17" t="str">
        <f>IFERROR(IF(VLOOKUP(C98,BE!C98:D160,2,FALSE)=0,"",VLOOKUP(C98,BE!C:D,2,FALSE)),"")</f>
        <v/>
      </c>
      <c r="BV98" s="154" t="str">
        <f t="shared" si="68"/>
        <v/>
      </c>
      <c r="CF98" t="str">
        <f>IF(BU98&lt;&gt;"", IFERROR(IF(VLOOKUP(C98,MACUAHANG!$A$5:$B$67,2,FALSE)=0,"",VLOOKUP(C98,MACUAHANG!$A$5:$B$67,2,FALSE)), ""), "")</f>
        <v/>
      </c>
      <c r="CH98" t="str">
        <f t="shared" si="73"/>
        <v/>
      </c>
      <c r="CQ98" s="158" t="str">
        <f t="shared" si="74"/>
        <v/>
      </c>
      <c r="CS98" s="22" t="str">
        <f t="shared" si="75"/>
        <v/>
      </c>
      <c r="CT98" s="158" t="str">
        <f t="shared" si="76"/>
        <v/>
      </c>
      <c r="CW98" s="164" t="str">
        <f t="shared" si="77"/>
        <v/>
      </c>
      <c r="CX98" s="165" t="str">
        <f t="shared" si="78"/>
        <v/>
      </c>
      <c r="CZ98" s="163" t="str">
        <f>IFERROR(IF(VLOOKUP(C98,'ZALO-PAY'!$C$5:$F$67,2,FALSE)=0,"",VLOOKUP(C98,'ZALO-PAY'!$C$5:$F$67,2,FALSE)),"")</f>
        <v/>
      </c>
      <c r="DA98" s="154" t="str">
        <f t="shared" si="69"/>
        <v/>
      </c>
      <c r="DK98" t="str">
        <f>IF(CZ98&lt;&gt;"", IFERROR(IF(VLOOKUP(C98,MACUAHANG!$A$5:$B$67,2,FALSE)=0,"",VLOOKUP(C98,MACUAHANG!$A$5:$B$67,2,FALSE)), ""), "")</f>
        <v/>
      </c>
      <c r="DM98" s="4" t="str">
        <f t="shared" si="79"/>
        <v/>
      </c>
      <c r="DV98" s="158" t="str">
        <f t="shared" si="80"/>
        <v/>
      </c>
      <c r="DX98" s="22" t="str">
        <f t="shared" si="81"/>
        <v/>
      </c>
      <c r="FC98" s="22" t="str">
        <f t="shared" si="82"/>
        <v/>
      </c>
      <c r="IR98" s="22" t="str">
        <f t="shared" si="83"/>
        <v/>
      </c>
    </row>
    <row r="99" spans="1:252" ht="22.5" customHeight="1">
      <c r="A99" s="9"/>
      <c r="B99" s="9"/>
      <c r="C99" s="9"/>
      <c r="D99" s="26"/>
      <c r="BO99" s="158" t="str">
        <f t="shared" si="70"/>
        <v/>
      </c>
      <c r="BR99" s="164" t="str">
        <f t="shared" si="71"/>
        <v/>
      </c>
      <c r="BS99" s="14" t="str">
        <f t="shared" si="72"/>
        <v/>
      </c>
      <c r="BU99" s="17" t="str">
        <f>IFERROR(IF(VLOOKUP(C99,BE!C99:D161,2,FALSE)=0,"",VLOOKUP(C99,BE!C:D,2,FALSE)),"")</f>
        <v/>
      </c>
      <c r="BV99" s="154" t="str">
        <f t="shared" si="68"/>
        <v/>
      </c>
      <c r="CF99" t="str">
        <f>IF(BU99&lt;&gt;"", IFERROR(IF(VLOOKUP(C99,MACUAHANG!$A$5:$B$67,2,FALSE)=0,"",VLOOKUP(C99,MACUAHANG!$A$5:$B$67,2,FALSE)), ""), "")</f>
        <v/>
      </c>
      <c r="CH99" t="str">
        <f t="shared" si="73"/>
        <v/>
      </c>
      <c r="CQ99" s="158" t="str">
        <f t="shared" si="74"/>
        <v/>
      </c>
      <c r="CS99" s="22" t="str">
        <f t="shared" si="75"/>
        <v/>
      </c>
      <c r="CT99" s="158" t="str">
        <f t="shared" si="76"/>
        <v/>
      </c>
      <c r="CW99" s="164" t="str">
        <f t="shared" si="77"/>
        <v/>
      </c>
      <c r="CX99" s="165" t="str">
        <f t="shared" si="78"/>
        <v/>
      </c>
      <c r="CZ99" s="163" t="str">
        <f>IFERROR(IF(VLOOKUP(C99,'ZALO-PAY'!$C$5:$F$67,2,FALSE)=0,"",VLOOKUP(C99,'ZALO-PAY'!$C$5:$F$67,2,FALSE)),"")</f>
        <v/>
      </c>
      <c r="DA99" s="154" t="str">
        <f t="shared" si="69"/>
        <v/>
      </c>
      <c r="DK99" t="str">
        <f>IF(CZ99&lt;&gt;"", IFERROR(IF(VLOOKUP(C99,MACUAHANG!$A$5:$B$67,2,FALSE)=0,"",VLOOKUP(C99,MACUAHANG!$A$5:$B$67,2,FALSE)), ""), "")</f>
        <v/>
      </c>
      <c r="DM99" s="4" t="str">
        <f t="shared" si="79"/>
        <v/>
      </c>
      <c r="DV99" s="158" t="str">
        <f t="shared" si="80"/>
        <v/>
      </c>
      <c r="DX99" s="22" t="str">
        <f t="shared" si="81"/>
        <v/>
      </c>
      <c r="FC99" s="22" t="str">
        <f t="shared" si="82"/>
        <v/>
      </c>
      <c r="IR99" s="22" t="str">
        <f t="shared" si="83"/>
        <v/>
      </c>
    </row>
    <row r="100" spans="1:252" ht="22.5" customHeight="1">
      <c r="A100" s="9"/>
      <c r="B100" s="9"/>
      <c r="C100" s="9"/>
      <c r="D100" s="26"/>
      <c r="BO100" s="158" t="str">
        <f t="shared" si="70"/>
        <v/>
      </c>
      <c r="BR100" s="164" t="str">
        <f t="shared" si="71"/>
        <v/>
      </c>
      <c r="BS100" s="14" t="str">
        <f t="shared" si="72"/>
        <v/>
      </c>
      <c r="BU100" s="17" t="str">
        <f>IFERROR(IF(VLOOKUP(C100,BE!C100:D162,2,FALSE)=0,"",VLOOKUP(C100,BE!C:D,2,FALSE)),"")</f>
        <v/>
      </c>
      <c r="BV100" s="154" t="str">
        <f t="shared" si="68"/>
        <v/>
      </c>
      <c r="CF100" t="str">
        <f>IF(BU100&lt;&gt;"", IFERROR(IF(VLOOKUP(C100,MACUAHANG!$A$5:$B$67,2,FALSE)=0,"",VLOOKUP(C100,MACUAHANG!$A$5:$B$67,2,FALSE)), ""), "")</f>
        <v/>
      </c>
      <c r="CH100" t="str">
        <f t="shared" si="73"/>
        <v/>
      </c>
      <c r="CQ100" s="158" t="str">
        <f t="shared" si="74"/>
        <v/>
      </c>
      <c r="CS100" s="22" t="str">
        <f t="shared" si="75"/>
        <v/>
      </c>
      <c r="CT100" s="158" t="str">
        <f t="shared" si="76"/>
        <v/>
      </c>
      <c r="CW100" s="164" t="str">
        <f t="shared" si="77"/>
        <v/>
      </c>
      <c r="CX100" s="165" t="str">
        <f t="shared" si="78"/>
        <v/>
      </c>
      <c r="CZ100" s="163" t="str">
        <f>IFERROR(IF(VLOOKUP(C100,'ZALO-PAY'!$C$5:$F$67,2,FALSE)=0,"",VLOOKUP(C100,'ZALO-PAY'!$C$5:$F$67,2,FALSE)),"")</f>
        <v/>
      </c>
      <c r="DA100" s="154" t="str">
        <f t="shared" si="69"/>
        <v/>
      </c>
      <c r="DK100" t="str">
        <f>IF(CZ100&lt;&gt;"", IFERROR(IF(VLOOKUP(C100,MACUAHANG!$A$5:$B$67,2,FALSE)=0,"",VLOOKUP(C100,MACUAHANG!$A$5:$B$67,2,FALSE)), ""), "")</f>
        <v/>
      </c>
      <c r="DM100" s="4" t="str">
        <f t="shared" si="79"/>
        <v/>
      </c>
      <c r="DV100" s="158" t="str">
        <f t="shared" si="80"/>
        <v/>
      </c>
      <c r="DX100" s="22" t="str">
        <f t="shared" si="81"/>
        <v/>
      </c>
      <c r="FC100" s="22" t="str">
        <f t="shared" si="82"/>
        <v/>
      </c>
      <c r="IR100" s="22" t="str">
        <f t="shared" si="83"/>
        <v/>
      </c>
    </row>
    <row r="101" spans="1:252" ht="22.5" customHeight="1">
      <c r="A101" s="9"/>
      <c r="B101" s="9"/>
      <c r="C101" s="9"/>
      <c r="D101" s="26"/>
      <c r="BO101" s="158" t="str">
        <f t="shared" si="70"/>
        <v/>
      </c>
      <c r="BR101" s="164" t="str">
        <f t="shared" si="71"/>
        <v/>
      </c>
      <c r="BS101" s="14" t="str">
        <f t="shared" si="72"/>
        <v/>
      </c>
      <c r="BU101" s="17" t="str">
        <f>IFERROR(IF(VLOOKUP(C101,BE!C101:D163,2,FALSE)=0,"",VLOOKUP(C101,BE!C:D,2,FALSE)),"")</f>
        <v/>
      </c>
      <c r="BV101" s="154" t="str">
        <f t="shared" ref="BV101:BV132" si="84">IF(BU101&lt;&gt;"","Chi phí chiết khấu trả cho kênh đối tác Befood " &amp; TEXT(CQ101,"dd/mm/yyyy") &amp; " chi nhánh " &amp; C101,"")</f>
        <v/>
      </c>
      <c r="CF101" t="str">
        <f>IF(BU101&lt;&gt;"", IFERROR(IF(VLOOKUP(C101,MACUAHANG!$A$5:$B$67,2,FALSE)=0,"",VLOOKUP(C101,MACUAHANG!$A$5:$B$67,2,FALSE)), ""), "")</f>
        <v/>
      </c>
      <c r="CH101" t="str">
        <f t="shared" si="73"/>
        <v/>
      </c>
      <c r="CQ101" s="158" t="str">
        <f t="shared" si="74"/>
        <v/>
      </c>
      <c r="CS101" s="22" t="str">
        <f t="shared" si="75"/>
        <v/>
      </c>
      <c r="CT101" s="158" t="str">
        <f t="shared" si="76"/>
        <v/>
      </c>
      <c r="CW101" s="164" t="str">
        <f t="shared" si="77"/>
        <v/>
      </c>
      <c r="CX101" s="165" t="str">
        <f t="shared" si="78"/>
        <v/>
      </c>
      <c r="CZ101" s="163" t="str">
        <f>IFERROR(IF(VLOOKUP(C101,'ZALO-PAY'!$C$5:$F$67,2,FALSE)=0,"",VLOOKUP(C101,'ZALO-PAY'!$C$5:$F$67,2,FALSE)),"")</f>
        <v/>
      </c>
      <c r="DA101" s="154" t="str">
        <f t="shared" ref="DA101:DA116" si="85">IF(CZ101&lt;&gt;"","Chi phí chiết khấu trả cho kênh đối tác ZaloPay " &amp; TEXT(DV101,"dd/mm/yyyy") &amp; " chi nhánh " &amp; C101,"")</f>
        <v/>
      </c>
      <c r="DK101" t="str">
        <f>IF(CZ101&lt;&gt;"", IFERROR(IF(VLOOKUP(C101,MACUAHANG!$A$5:$B$67,2,FALSE)=0,"",VLOOKUP(C101,MACUAHANG!$A$5:$B$67,2,FALSE)), ""), "")</f>
        <v/>
      </c>
      <c r="DM101" s="4" t="str">
        <f t="shared" si="79"/>
        <v/>
      </c>
      <c r="DV101" s="158" t="str">
        <f t="shared" si="80"/>
        <v/>
      </c>
      <c r="DX101" s="22" t="str">
        <f t="shared" si="81"/>
        <v/>
      </c>
      <c r="FC101" s="22" t="str">
        <f t="shared" si="82"/>
        <v/>
      </c>
      <c r="IR101" s="22" t="str">
        <f t="shared" si="83"/>
        <v/>
      </c>
    </row>
    <row r="102" spans="1:252" ht="22.5" customHeight="1">
      <c r="A102" s="9"/>
      <c r="B102" s="9"/>
      <c r="C102" s="9"/>
      <c r="D102" s="26"/>
      <c r="BO102" s="158" t="str">
        <f t="shared" si="70"/>
        <v/>
      </c>
      <c r="BR102" s="164" t="str">
        <f t="shared" si="71"/>
        <v/>
      </c>
      <c r="BS102" s="14" t="str">
        <f t="shared" si="72"/>
        <v/>
      </c>
      <c r="BU102" s="17" t="str">
        <f>IFERROR(IF(VLOOKUP(C102,BE!C102:D164,2,FALSE)=0,"",VLOOKUP(C102,BE!C:D,2,FALSE)),"")</f>
        <v/>
      </c>
      <c r="BV102" s="154" t="str">
        <f t="shared" si="84"/>
        <v/>
      </c>
      <c r="CF102" t="str">
        <f>IF(BU102&lt;&gt;"", IFERROR(IF(VLOOKUP(C102,MACUAHANG!$A$5:$B$67,2,FALSE)=0,"",VLOOKUP(C102,MACUAHANG!$A$5:$B$67,2,FALSE)), ""), "")</f>
        <v/>
      </c>
      <c r="CH102" t="str">
        <f t="shared" si="73"/>
        <v/>
      </c>
      <c r="CQ102" s="158" t="str">
        <f t="shared" si="74"/>
        <v/>
      </c>
      <c r="CS102" s="22" t="str">
        <f t="shared" si="75"/>
        <v/>
      </c>
      <c r="CT102" s="158" t="str">
        <f t="shared" si="76"/>
        <v/>
      </c>
      <c r="CW102" s="164" t="str">
        <f t="shared" si="77"/>
        <v/>
      </c>
      <c r="CX102" s="165" t="str">
        <f t="shared" si="78"/>
        <v/>
      </c>
      <c r="CZ102" s="163" t="str">
        <f>IFERROR(IF(VLOOKUP(C102,'ZALO-PAY'!$C$5:$F$67,2,FALSE)=0,"",VLOOKUP(C102,'ZALO-PAY'!$C$5:$F$67,2,FALSE)),"")</f>
        <v/>
      </c>
      <c r="DA102" s="154" t="str">
        <f t="shared" si="85"/>
        <v/>
      </c>
      <c r="DK102" t="str">
        <f>IF(CZ102&lt;&gt;"", IFERROR(IF(VLOOKUP(C102,MACUAHANG!$A$5:$B$67,2,FALSE)=0,"",VLOOKUP(C102,MACUAHANG!$A$5:$B$67,2,FALSE)), ""), "")</f>
        <v/>
      </c>
      <c r="DM102" s="4" t="str">
        <f t="shared" si="79"/>
        <v/>
      </c>
      <c r="DV102" s="158" t="str">
        <f t="shared" si="80"/>
        <v/>
      </c>
      <c r="DX102" s="22" t="str">
        <f t="shared" si="81"/>
        <v/>
      </c>
      <c r="FC102" s="22" t="str">
        <f t="shared" si="82"/>
        <v/>
      </c>
      <c r="IR102" s="22" t="str">
        <f t="shared" si="83"/>
        <v/>
      </c>
    </row>
    <row r="103" spans="1:252" ht="22.5" customHeight="1">
      <c r="A103" s="9"/>
      <c r="B103" s="9"/>
      <c r="C103" s="9"/>
      <c r="D103" s="26"/>
      <c r="BO103" s="158" t="str">
        <f t="shared" si="70"/>
        <v/>
      </c>
      <c r="BR103" s="164" t="str">
        <f t="shared" si="71"/>
        <v/>
      </c>
      <c r="BS103" s="14" t="str">
        <f t="shared" si="72"/>
        <v/>
      </c>
      <c r="BU103" s="17" t="str">
        <f>IFERROR(IF(VLOOKUP(C103,BE!C103:D165,2,FALSE)=0,"",VLOOKUP(C103,BE!C:D,2,FALSE)),"")</f>
        <v/>
      </c>
      <c r="BV103" s="154" t="str">
        <f t="shared" si="84"/>
        <v/>
      </c>
      <c r="CF103" t="str">
        <f>IF(BU103&lt;&gt;"", IFERROR(IF(VLOOKUP(C103,MACUAHANG!$A$5:$B$67,2,FALSE)=0,"",VLOOKUP(C103,MACUAHANG!$A$5:$B$67,2,FALSE)), ""), "")</f>
        <v/>
      </c>
      <c r="CH103" t="str">
        <f t="shared" si="73"/>
        <v/>
      </c>
      <c r="CQ103" s="158" t="str">
        <f t="shared" si="74"/>
        <v/>
      </c>
      <c r="CS103" s="22" t="str">
        <f t="shared" si="75"/>
        <v/>
      </c>
      <c r="CT103" s="158" t="str">
        <f t="shared" si="76"/>
        <v/>
      </c>
      <c r="CW103" s="164" t="str">
        <f t="shared" si="77"/>
        <v/>
      </c>
      <c r="CX103" s="165" t="str">
        <f t="shared" si="78"/>
        <v/>
      </c>
      <c r="CZ103" s="163" t="str">
        <f>IFERROR(IF(VLOOKUP(C103,'ZALO-PAY'!$C$5:$F$67,2,FALSE)=0,"",VLOOKUP(C103,'ZALO-PAY'!$C$5:$F$67,2,FALSE)),"")</f>
        <v/>
      </c>
      <c r="DA103" s="154" t="str">
        <f t="shared" si="85"/>
        <v/>
      </c>
      <c r="DK103" t="str">
        <f>IF(CZ103&lt;&gt;"", IFERROR(IF(VLOOKUP(C103,MACUAHANG!$A$5:$B$67,2,FALSE)=0,"",VLOOKUP(C103,MACUAHANG!$A$5:$B$67,2,FALSE)), ""), "")</f>
        <v/>
      </c>
      <c r="DM103" s="4" t="str">
        <f t="shared" si="79"/>
        <v/>
      </c>
      <c r="DV103" s="158" t="str">
        <f t="shared" si="80"/>
        <v/>
      </c>
      <c r="DX103" s="22" t="str">
        <f t="shared" si="81"/>
        <v/>
      </c>
      <c r="FC103" s="22" t="str">
        <f t="shared" si="82"/>
        <v/>
      </c>
      <c r="IR103" s="22" t="str">
        <f t="shared" si="83"/>
        <v/>
      </c>
    </row>
    <row r="104" spans="1:252" ht="22.5" customHeight="1">
      <c r="A104" s="9"/>
      <c r="B104" s="9"/>
      <c r="C104" s="9"/>
      <c r="D104" s="26"/>
      <c r="BO104" s="158" t="str">
        <f t="shared" si="70"/>
        <v/>
      </c>
      <c r="BR104" s="164" t="str">
        <f t="shared" si="71"/>
        <v/>
      </c>
      <c r="BS104" s="14" t="str">
        <f t="shared" si="72"/>
        <v/>
      </c>
      <c r="BU104" s="17" t="str">
        <f>IFERROR(IF(VLOOKUP(C104,BE!C104:D166,2,FALSE)=0,"",VLOOKUP(C104,BE!C:D,2,FALSE)),"")</f>
        <v/>
      </c>
      <c r="BV104" s="154" t="str">
        <f t="shared" si="84"/>
        <v/>
      </c>
      <c r="CF104" t="str">
        <f>IF(BU104&lt;&gt;"", IFERROR(IF(VLOOKUP(C104,MACUAHANG!$A$5:$B$67,2,FALSE)=0,"",VLOOKUP(C104,MACUAHANG!$A$5:$B$67,2,FALSE)), ""), "")</f>
        <v/>
      </c>
      <c r="CH104" t="str">
        <f t="shared" si="73"/>
        <v/>
      </c>
      <c r="CQ104" s="158" t="str">
        <f t="shared" si="74"/>
        <v/>
      </c>
      <c r="CS104" s="22" t="str">
        <f t="shared" si="75"/>
        <v/>
      </c>
      <c r="CT104" s="158" t="str">
        <f t="shared" si="76"/>
        <v/>
      </c>
      <c r="CW104" s="164" t="str">
        <f t="shared" si="77"/>
        <v/>
      </c>
      <c r="CX104" s="165" t="str">
        <f t="shared" si="78"/>
        <v/>
      </c>
      <c r="CZ104" s="163" t="str">
        <f>IFERROR(IF(VLOOKUP(C104,'ZALO-PAY'!$C$5:$F$67,2,FALSE)=0,"",VLOOKUP(C104,'ZALO-PAY'!$C$5:$F$67,2,FALSE)),"")</f>
        <v/>
      </c>
      <c r="DA104" s="154" t="str">
        <f t="shared" si="85"/>
        <v/>
      </c>
      <c r="DK104" t="str">
        <f>IF(CZ104&lt;&gt;"", IFERROR(IF(VLOOKUP(C104,MACUAHANG!$A$5:$B$67,2,FALSE)=0,"",VLOOKUP(C104,MACUAHANG!$A$5:$B$67,2,FALSE)), ""), "")</f>
        <v/>
      </c>
      <c r="DM104" s="4" t="str">
        <f t="shared" si="79"/>
        <v/>
      </c>
      <c r="DV104" s="158" t="str">
        <f t="shared" si="80"/>
        <v/>
      </c>
      <c r="DX104" s="22" t="str">
        <f t="shared" si="81"/>
        <v/>
      </c>
      <c r="FC104" s="22" t="str">
        <f t="shared" si="82"/>
        <v/>
      </c>
      <c r="IR104" s="22" t="str">
        <f t="shared" si="83"/>
        <v/>
      </c>
    </row>
    <row r="105" spans="1:252" ht="22.5" customHeight="1">
      <c r="A105" s="9"/>
      <c r="B105" s="9"/>
      <c r="C105" s="9"/>
      <c r="D105" s="26"/>
      <c r="BO105" s="158" t="str">
        <f t="shared" si="70"/>
        <v/>
      </c>
      <c r="BR105" s="164" t="str">
        <f t="shared" si="71"/>
        <v/>
      </c>
      <c r="BS105" s="14" t="str">
        <f t="shared" si="72"/>
        <v/>
      </c>
      <c r="BU105" s="17" t="str">
        <f>IFERROR(IF(VLOOKUP(C105,BE!C105:D167,2,FALSE)=0,"",VLOOKUP(C105,BE!C:D,2,FALSE)),"")</f>
        <v/>
      </c>
      <c r="BV105" s="154" t="str">
        <f t="shared" si="84"/>
        <v/>
      </c>
      <c r="CF105" t="str">
        <f>IF(BU105&lt;&gt;"", IFERROR(IF(VLOOKUP(C105,MACUAHANG!$A$5:$B$67,2,FALSE)=0,"",VLOOKUP(C105,MACUAHANG!$A$5:$B$67,2,FALSE)), ""), "")</f>
        <v/>
      </c>
      <c r="CH105" t="str">
        <f t="shared" si="73"/>
        <v/>
      </c>
      <c r="CQ105" s="158" t="str">
        <f t="shared" si="74"/>
        <v/>
      </c>
      <c r="CS105" s="22" t="str">
        <f t="shared" si="75"/>
        <v/>
      </c>
      <c r="CT105" s="158" t="str">
        <f t="shared" si="76"/>
        <v/>
      </c>
      <c r="CW105" s="164" t="str">
        <f t="shared" si="77"/>
        <v/>
      </c>
      <c r="CX105" s="165" t="str">
        <f t="shared" si="78"/>
        <v/>
      </c>
      <c r="CZ105" s="163" t="str">
        <f>IFERROR(IF(VLOOKUP(C105,'ZALO-PAY'!$C$5:$F$67,2,FALSE)=0,"",VLOOKUP(C105,'ZALO-PAY'!$C$5:$F$67,2,FALSE)),"")</f>
        <v/>
      </c>
      <c r="DA105" s="154" t="str">
        <f t="shared" si="85"/>
        <v/>
      </c>
      <c r="DK105" t="str">
        <f>IF(CZ105&lt;&gt;"", IFERROR(IF(VLOOKUP(C105,MACUAHANG!$A$5:$B$67,2,FALSE)=0,"",VLOOKUP(C105,MACUAHANG!$A$5:$B$67,2,FALSE)), ""), "")</f>
        <v/>
      </c>
      <c r="DM105" s="4" t="str">
        <f t="shared" si="79"/>
        <v/>
      </c>
      <c r="DV105" s="158" t="str">
        <f t="shared" si="80"/>
        <v/>
      </c>
      <c r="DX105" s="22" t="str">
        <f t="shared" si="81"/>
        <v/>
      </c>
      <c r="FC105" s="22" t="str">
        <f t="shared" si="82"/>
        <v/>
      </c>
      <c r="IR105" s="22" t="str">
        <f t="shared" si="83"/>
        <v/>
      </c>
    </row>
    <row r="106" spans="1:252" ht="22.5" customHeight="1">
      <c r="A106" s="9"/>
      <c r="B106" s="9"/>
      <c r="C106" s="9"/>
      <c r="D106" s="26"/>
      <c r="BO106" s="158" t="str">
        <f t="shared" si="70"/>
        <v/>
      </c>
      <c r="BR106" s="164" t="str">
        <f t="shared" si="71"/>
        <v/>
      </c>
      <c r="BS106" s="14" t="str">
        <f t="shared" si="72"/>
        <v/>
      </c>
      <c r="BU106" s="17" t="str">
        <f>IFERROR(IF(VLOOKUP(C106,BE!C106:D168,2,FALSE)=0,"",VLOOKUP(C106,BE!C:D,2,FALSE)),"")</f>
        <v/>
      </c>
      <c r="BV106" s="154" t="str">
        <f t="shared" si="84"/>
        <v/>
      </c>
      <c r="CF106" t="str">
        <f>IF(BU106&lt;&gt;"", IFERROR(IF(VLOOKUP(C106,MACUAHANG!$A$5:$B$67,2,FALSE)=0,"",VLOOKUP(C106,MACUAHANG!$A$5:$B$67,2,FALSE)), ""), "")</f>
        <v/>
      </c>
      <c r="CH106" t="str">
        <f t="shared" si="73"/>
        <v/>
      </c>
      <c r="CQ106" s="158" t="str">
        <f t="shared" si="74"/>
        <v/>
      </c>
      <c r="CS106" s="22" t="str">
        <f t="shared" si="75"/>
        <v/>
      </c>
      <c r="CT106" s="158" t="str">
        <f t="shared" si="76"/>
        <v/>
      </c>
      <c r="CW106" s="164" t="str">
        <f t="shared" si="77"/>
        <v/>
      </c>
      <c r="CX106" s="165" t="str">
        <f t="shared" si="78"/>
        <v/>
      </c>
      <c r="CZ106" s="163" t="str">
        <f>IFERROR(IF(VLOOKUP(C106,'ZALO-PAY'!$C$5:$F$67,2,FALSE)=0,"",VLOOKUP(C106,'ZALO-PAY'!$C$5:$F$67,2,FALSE)),"")</f>
        <v/>
      </c>
      <c r="DA106" s="154" t="str">
        <f t="shared" si="85"/>
        <v/>
      </c>
      <c r="DK106" t="str">
        <f>IF(CZ106&lt;&gt;"", IFERROR(IF(VLOOKUP(C106,MACUAHANG!$A$5:$B$67,2,FALSE)=0,"",VLOOKUP(C106,MACUAHANG!$A$5:$B$67,2,FALSE)), ""), "")</f>
        <v/>
      </c>
      <c r="DM106" s="4" t="str">
        <f t="shared" si="79"/>
        <v/>
      </c>
      <c r="DV106" s="158" t="str">
        <f t="shared" si="80"/>
        <v/>
      </c>
      <c r="DX106" s="22" t="str">
        <f t="shared" si="81"/>
        <v/>
      </c>
      <c r="FC106" s="22" t="str">
        <f t="shared" si="82"/>
        <v/>
      </c>
      <c r="IR106" s="22" t="str">
        <f t="shared" si="83"/>
        <v/>
      </c>
    </row>
    <row r="107" spans="1:252" ht="22.5" customHeight="1">
      <c r="A107" s="9"/>
      <c r="B107" s="9"/>
      <c r="C107" s="9"/>
      <c r="D107" s="26"/>
      <c r="BO107" s="158" t="str">
        <f t="shared" si="70"/>
        <v/>
      </c>
      <c r="BR107" s="164" t="str">
        <f t="shared" si="71"/>
        <v/>
      </c>
      <c r="BS107" s="14" t="str">
        <f t="shared" si="72"/>
        <v/>
      </c>
      <c r="BU107" s="17" t="str">
        <f>IFERROR(IF(VLOOKUP(C107,BE!C107:D169,2,FALSE)=0,"",VLOOKUP(C107,BE!C:D,2,FALSE)),"")</f>
        <v/>
      </c>
      <c r="BV107" s="154" t="str">
        <f t="shared" si="84"/>
        <v/>
      </c>
      <c r="CF107" t="str">
        <f>IF(BU107&lt;&gt;"", IFERROR(IF(VLOOKUP(C107,MACUAHANG!$A$5:$B$67,2,FALSE)=0,"",VLOOKUP(C107,MACUAHANG!$A$5:$B$67,2,FALSE)), ""), "")</f>
        <v/>
      </c>
      <c r="CH107" t="str">
        <f t="shared" si="73"/>
        <v/>
      </c>
      <c r="CQ107" s="158" t="str">
        <f t="shared" si="74"/>
        <v/>
      </c>
      <c r="CS107" s="22" t="str">
        <f t="shared" si="75"/>
        <v/>
      </c>
      <c r="CT107" s="158" t="str">
        <f t="shared" si="76"/>
        <v/>
      </c>
      <c r="CW107" s="164" t="str">
        <f t="shared" si="77"/>
        <v/>
      </c>
      <c r="CX107" s="165" t="str">
        <f t="shared" si="78"/>
        <v/>
      </c>
      <c r="CZ107" s="163" t="str">
        <f>IFERROR(IF(VLOOKUP(C107,'ZALO-PAY'!$C$5:$F$67,2,FALSE)=0,"",VLOOKUP(C107,'ZALO-PAY'!$C$5:$F$67,2,FALSE)),"")</f>
        <v/>
      </c>
      <c r="DA107" s="154" t="str">
        <f t="shared" si="85"/>
        <v/>
      </c>
      <c r="DK107" t="str">
        <f>IF(CZ107&lt;&gt;"", IFERROR(IF(VLOOKUP(C107,MACUAHANG!$A$5:$B$67,2,FALSE)=0,"",VLOOKUP(C107,MACUAHANG!$A$5:$B$67,2,FALSE)), ""), "")</f>
        <v/>
      </c>
      <c r="DM107" s="4" t="str">
        <f t="shared" si="79"/>
        <v/>
      </c>
      <c r="DV107" s="158" t="str">
        <f t="shared" si="80"/>
        <v/>
      </c>
      <c r="DX107" s="22" t="str">
        <f t="shared" si="81"/>
        <v/>
      </c>
      <c r="FC107" s="22" t="str">
        <f t="shared" si="82"/>
        <v/>
      </c>
      <c r="IR107" s="22" t="str">
        <f t="shared" si="83"/>
        <v/>
      </c>
    </row>
    <row r="108" spans="1:252" ht="22.5" customHeight="1">
      <c r="A108" s="9"/>
      <c r="B108" s="9"/>
      <c r="C108" s="9"/>
      <c r="D108" s="26"/>
      <c r="BO108" s="158" t="str">
        <f t="shared" si="70"/>
        <v/>
      </c>
      <c r="BR108" s="164" t="str">
        <f t="shared" si="71"/>
        <v/>
      </c>
      <c r="BS108" s="14" t="str">
        <f t="shared" si="72"/>
        <v/>
      </c>
      <c r="BU108" s="17" t="str">
        <f>IFERROR(IF(VLOOKUP(C108,BE!C108:D170,2,FALSE)=0,"",VLOOKUP(C108,BE!C:D,2,FALSE)),"")</f>
        <v/>
      </c>
      <c r="BV108" s="154" t="str">
        <f t="shared" si="84"/>
        <v/>
      </c>
      <c r="CF108" t="str">
        <f>IF(BU108&lt;&gt;"", IFERROR(IF(VLOOKUP(C108,MACUAHANG!$A$5:$B$67,2,FALSE)=0,"",VLOOKUP(C108,MACUAHANG!$A$5:$B$67,2,FALSE)), ""), "")</f>
        <v/>
      </c>
      <c r="CH108" t="str">
        <f t="shared" si="73"/>
        <v/>
      </c>
      <c r="CQ108" s="158" t="str">
        <f t="shared" si="74"/>
        <v/>
      </c>
      <c r="CS108" s="22" t="str">
        <f t="shared" si="75"/>
        <v/>
      </c>
      <c r="CT108" s="158" t="str">
        <f t="shared" si="76"/>
        <v/>
      </c>
      <c r="CW108" s="164" t="str">
        <f t="shared" si="77"/>
        <v/>
      </c>
      <c r="CX108" s="165" t="str">
        <f t="shared" si="78"/>
        <v/>
      </c>
      <c r="CZ108" s="163" t="str">
        <f>IFERROR(IF(VLOOKUP(C108,'ZALO-PAY'!$C$5:$F$67,2,FALSE)=0,"",VLOOKUP(C108,'ZALO-PAY'!$C$5:$F$67,2,FALSE)),"")</f>
        <v/>
      </c>
      <c r="DA108" s="154" t="str">
        <f t="shared" si="85"/>
        <v/>
      </c>
      <c r="DK108" t="str">
        <f>IF(CZ108&lt;&gt;"", IFERROR(IF(VLOOKUP(C108,MACUAHANG!$A$5:$B$67,2,FALSE)=0,"",VLOOKUP(C108,MACUAHANG!$A$5:$B$67,2,FALSE)), ""), "")</f>
        <v/>
      </c>
      <c r="DM108" s="4" t="str">
        <f t="shared" si="79"/>
        <v/>
      </c>
      <c r="DV108" s="158" t="str">
        <f t="shared" si="80"/>
        <v/>
      </c>
      <c r="DX108" s="22" t="str">
        <f t="shared" si="81"/>
        <v/>
      </c>
      <c r="FC108" s="22" t="str">
        <f t="shared" si="82"/>
        <v/>
      </c>
      <c r="IR108" s="22" t="str">
        <f t="shared" si="83"/>
        <v/>
      </c>
    </row>
    <row r="109" spans="1:252" ht="22.5" customHeight="1">
      <c r="A109" s="9"/>
      <c r="B109" s="9"/>
      <c r="C109" s="9"/>
      <c r="D109" s="26"/>
      <c r="BO109" s="158" t="str">
        <f t="shared" si="70"/>
        <v/>
      </c>
      <c r="BR109" s="164" t="str">
        <f t="shared" si="71"/>
        <v/>
      </c>
      <c r="BS109" s="14" t="str">
        <f t="shared" si="72"/>
        <v/>
      </c>
      <c r="BU109" s="17" t="str">
        <f>IFERROR(IF(VLOOKUP(C109,BE!C109:D171,2,FALSE)=0,"",VLOOKUP(C109,BE!C:D,2,FALSE)),"")</f>
        <v/>
      </c>
      <c r="BV109" s="154" t="str">
        <f t="shared" si="84"/>
        <v/>
      </c>
      <c r="CF109" t="str">
        <f>IF(BU109&lt;&gt;"", IFERROR(IF(VLOOKUP(C109,MACUAHANG!$A$5:$B$67,2,FALSE)=0,"",VLOOKUP(C109,MACUAHANG!$A$5:$B$67,2,FALSE)), ""), "")</f>
        <v/>
      </c>
      <c r="CH109" t="str">
        <f t="shared" si="73"/>
        <v/>
      </c>
      <c r="CQ109" s="158" t="str">
        <f t="shared" si="74"/>
        <v/>
      </c>
      <c r="CS109" s="22" t="str">
        <f t="shared" si="75"/>
        <v/>
      </c>
      <c r="CT109" s="158" t="str">
        <f t="shared" si="76"/>
        <v/>
      </c>
      <c r="CW109" s="164" t="str">
        <f t="shared" si="77"/>
        <v/>
      </c>
      <c r="CX109" s="165" t="str">
        <f t="shared" si="78"/>
        <v/>
      </c>
      <c r="CZ109" s="163" t="str">
        <f>IFERROR(IF(VLOOKUP(C109,'ZALO-PAY'!$C$5:$F$67,2,FALSE)=0,"",VLOOKUP(C109,'ZALO-PAY'!$C$5:$F$67,2,FALSE)),"")</f>
        <v/>
      </c>
      <c r="DA109" s="154" t="str">
        <f t="shared" si="85"/>
        <v/>
      </c>
      <c r="DK109" t="str">
        <f>IF(CZ109&lt;&gt;"", IFERROR(IF(VLOOKUP(C109,MACUAHANG!$A$5:$B$67,2,FALSE)=0,"",VLOOKUP(C109,MACUAHANG!$A$5:$B$67,2,FALSE)), ""), "")</f>
        <v/>
      </c>
      <c r="DM109" s="4" t="str">
        <f t="shared" si="79"/>
        <v/>
      </c>
      <c r="DV109" s="158" t="str">
        <f t="shared" si="80"/>
        <v/>
      </c>
      <c r="DX109" s="22" t="str">
        <f t="shared" si="81"/>
        <v/>
      </c>
      <c r="FC109" s="22" t="str">
        <f t="shared" si="82"/>
        <v/>
      </c>
      <c r="IR109" s="22" t="str">
        <f t="shared" si="83"/>
        <v/>
      </c>
    </row>
    <row r="110" spans="1:252" ht="22.5" customHeight="1">
      <c r="A110" s="9"/>
      <c r="B110" s="9"/>
      <c r="C110" s="9"/>
      <c r="D110" s="26"/>
      <c r="BO110" s="158" t="str">
        <f t="shared" si="70"/>
        <v/>
      </c>
      <c r="BR110" s="164" t="str">
        <f t="shared" si="71"/>
        <v/>
      </c>
      <c r="BS110" s="14" t="str">
        <f t="shared" si="72"/>
        <v/>
      </c>
      <c r="BU110" s="17" t="str">
        <f>IFERROR(IF(VLOOKUP(C110,BE!C110:D172,2,FALSE)=0,"",VLOOKUP(C110,BE!C:D,2,FALSE)),"")</f>
        <v/>
      </c>
      <c r="BV110" s="154" t="str">
        <f t="shared" si="84"/>
        <v/>
      </c>
      <c r="CF110" t="str">
        <f>IF(BU110&lt;&gt;"", IFERROR(IF(VLOOKUP(C110,MACUAHANG!$A$5:$B$67,2,FALSE)=0,"",VLOOKUP(C110,MACUAHANG!$A$5:$B$67,2,FALSE)), ""), "")</f>
        <v/>
      </c>
      <c r="CH110" t="str">
        <f t="shared" si="73"/>
        <v/>
      </c>
      <c r="CQ110" s="158" t="str">
        <f t="shared" si="74"/>
        <v/>
      </c>
      <c r="CS110" s="22" t="str">
        <f t="shared" si="75"/>
        <v/>
      </c>
      <c r="CT110" s="158" t="str">
        <f t="shared" si="76"/>
        <v/>
      </c>
      <c r="CW110" s="164" t="str">
        <f t="shared" si="77"/>
        <v/>
      </c>
      <c r="CX110" s="165" t="str">
        <f t="shared" si="78"/>
        <v/>
      </c>
      <c r="CZ110" s="163" t="str">
        <f>IFERROR(IF(VLOOKUP(C110,'ZALO-PAY'!$C$5:$F$67,2,FALSE)=0,"",VLOOKUP(C110,'ZALO-PAY'!$C$5:$F$67,2,FALSE)),"")</f>
        <v/>
      </c>
      <c r="DA110" s="154" t="str">
        <f t="shared" si="85"/>
        <v/>
      </c>
      <c r="DK110" t="str">
        <f>IF(CZ110&lt;&gt;"", IFERROR(IF(VLOOKUP(C110,MACUAHANG!$A$5:$B$67,2,FALSE)=0,"",VLOOKUP(C110,MACUAHANG!$A$5:$B$67,2,FALSE)), ""), "")</f>
        <v/>
      </c>
      <c r="DM110" s="4" t="str">
        <f t="shared" si="79"/>
        <v/>
      </c>
      <c r="DV110" s="158" t="str">
        <f t="shared" si="80"/>
        <v/>
      </c>
      <c r="DX110" s="22" t="str">
        <f t="shared" si="81"/>
        <v/>
      </c>
      <c r="FC110" s="22" t="str">
        <f t="shared" si="82"/>
        <v/>
      </c>
      <c r="IR110" s="22" t="str">
        <f t="shared" si="83"/>
        <v/>
      </c>
    </row>
    <row r="111" spans="1:252" ht="22.5" customHeight="1">
      <c r="A111" s="9"/>
      <c r="B111" s="9"/>
      <c r="C111" s="9"/>
      <c r="D111" s="26"/>
      <c r="BO111" s="158" t="str">
        <f t="shared" si="70"/>
        <v/>
      </c>
      <c r="BR111" s="164" t="str">
        <f t="shared" si="71"/>
        <v/>
      </c>
      <c r="BS111" s="14" t="str">
        <f t="shared" si="72"/>
        <v/>
      </c>
      <c r="BU111" s="17" t="str">
        <f>IFERROR(IF(VLOOKUP(C111,BE!C111:D173,2,FALSE)=0,"",VLOOKUP(C111,BE!C:D,2,FALSE)),"")</f>
        <v/>
      </c>
      <c r="BV111" s="154" t="str">
        <f t="shared" si="84"/>
        <v/>
      </c>
      <c r="CF111" t="str">
        <f>IF(BU111&lt;&gt;"", IFERROR(IF(VLOOKUP(C111,MACUAHANG!$A$5:$B$67,2,FALSE)=0,"",VLOOKUP(C111,MACUAHANG!$A$5:$B$67,2,FALSE)), ""), "")</f>
        <v/>
      </c>
      <c r="CH111" t="str">
        <f t="shared" si="73"/>
        <v/>
      </c>
      <c r="CQ111" s="158" t="str">
        <f t="shared" si="74"/>
        <v/>
      </c>
      <c r="CS111" s="22" t="str">
        <f t="shared" si="75"/>
        <v/>
      </c>
      <c r="CT111" s="158" t="str">
        <f t="shared" si="76"/>
        <v/>
      </c>
      <c r="CW111" s="164" t="str">
        <f t="shared" si="77"/>
        <v/>
      </c>
      <c r="CX111" s="165" t="str">
        <f t="shared" si="78"/>
        <v/>
      </c>
      <c r="CZ111" s="163" t="str">
        <f>IFERROR(IF(VLOOKUP(C111,'ZALO-PAY'!$C$5:$F$67,2,FALSE)=0,"",VLOOKUP(C111,'ZALO-PAY'!$C$5:$F$67,2,FALSE)),"")</f>
        <v/>
      </c>
      <c r="DA111" s="154" t="str">
        <f t="shared" si="85"/>
        <v/>
      </c>
      <c r="DK111" t="str">
        <f>IF(CZ111&lt;&gt;"", IFERROR(IF(VLOOKUP(C111,MACUAHANG!$A$5:$B$67,2,FALSE)=0,"",VLOOKUP(C111,MACUAHANG!$A$5:$B$67,2,FALSE)), ""), "")</f>
        <v/>
      </c>
      <c r="DM111" s="4" t="str">
        <f t="shared" si="79"/>
        <v/>
      </c>
      <c r="DV111" s="158" t="str">
        <f t="shared" si="80"/>
        <v/>
      </c>
      <c r="DX111" s="22" t="str">
        <f t="shared" si="81"/>
        <v/>
      </c>
      <c r="FC111" s="22" t="str">
        <f t="shared" si="82"/>
        <v/>
      </c>
      <c r="IR111" s="22" t="str">
        <f t="shared" si="83"/>
        <v/>
      </c>
    </row>
    <row r="112" spans="1:252" ht="22.5" customHeight="1">
      <c r="A112" s="9"/>
      <c r="B112" s="9"/>
      <c r="C112" s="9"/>
      <c r="D112" s="26"/>
      <c r="BO112" s="158" t="str">
        <f t="shared" si="70"/>
        <v/>
      </c>
      <c r="BR112" s="164" t="str">
        <f t="shared" si="71"/>
        <v/>
      </c>
      <c r="BS112" s="14" t="str">
        <f t="shared" si="72"/>
        <v/>
      </c>
      <c r="BU112" s="17" t="str">
        <f>IFERROR(IF(VLOOKUP(C112,BE!C112:D174,2,FALSE)=0,"",VLOOKUP(C112,BE!C:D,2,FALSE)),"")</f>
        <v/>
      </c>
      <c r="BV112" s="154" t="str">
        <f t="shared" si="84"/>
        <v/>
      </c>
      <c r="CF112" t="str">
        <f>IF(BU112&lt;&gt;"", IFERROR(IF(VLOOKUP(C112,MACUAHANG!$A$5:$B$67,2,FALSE)=0,"",VLOOKUP(C112,MACUAHANG!$A$5:$B$67,2,FALSE)), ""), "")</f>
        <v/>
      </c>
      <c r="CH112" t="str">
        <f t="shared" si="73"/>
        <v/>
      </c>
      <c r="CQ112" s="158" t="str">
        <f t="shared" si="74"/>
        <v/>
      </c>
      <c r="CS112" s="22" t="str">
        <f t="shared" si="75"/>
        <v/>
      </c>
      <c r="CT112" s="158" t="str">
        <f t="shared" si="76"/>
        <v/>
      </c>
      <c r="CW112" s="164" t="str">
        <f t="shared" si="77"/>
        <v/>
      </c>
      <c r="CX112" s="165" t="str">
        <f t="shared" si="78"/>
        <v/>
      </c>
      <c r="CZ112" s="163" t="str">
        <f>IFERROR(IF(VLOOKUP(C112,'ZALO-PAY'!$C$5:$F$67,2,FALSE)=0,"",VLOOKUP(C112,'ZALO-PAY'!$C$5:$F$67,2,FALSE)),"")</f>
        <v/>
      </c>
      <c r="DA112" s="154" t="str">
        <f t="shared" si="85"/>
        <v/>
      </c>
      <c r="DK112" t="str">
        <f>IF(CZ112&lt;&gt;"", IFERROR(IF(VLOOKUP(C112,MACUAHANG!$A$5:$B$67,2,FALSE)=0,"",VLOOKUP(C112,MACUAHANG!$A$5:$B$67,2,FALSE)), ""), "")</f>
        <v/>
      </c>
      <c r="DM112" s="4" t="str">
        <f t="shared" si="79"/>
        <v/>
      </c>
      <c r="DV112" s="158" t="str">
        <f t="shared" si="80"/>
        <v/>
      </c>
      <c r="DX112" s="22" t="str">
        <f t="shared" si="81"/>
        <v/>
      </c>
      <c r="FC112" s="22" t="str">
        <f t="shared" si="82"/>
        <v/>
      </c>
      <c r="IR112" s="22" t="str">
        <f t="shared" si="83"/>
        <v/>
      </c>
    </row>
    <row r="113" spans="1:252" ht="22.5" customHeight="1">
      <c r="A113" s="9"/>
      <c r="B113" s="9"/>
      <c r="C113" s="9"/>
      <c r="D113" s="26"/>
      <c r="BO113" s="158" t="str">
        <f t="shared" si="70"/>
        <v/>
      </c>
      <c r="BR113" s="164" t="str">
        <f t="shared" si="71"/>
        <v/>
      </c>
      <c r="BS113" s="14" t="str">
        <f t="shared" si="72"/>
        <v/>
      </c>
      <c r="BU113" s="17" t="str">
        <f>IFERROR(IF(VLOOKUP(C113,BE!C113:D175,2,FALSE)=0,"",VLOOKUP(C113,BE!C:D,2,FALSE)),"")</f>
        <v/>
      </c>
      <c r="BV113" s="154" t="str">
        <f t="shared" si="84"/>
        <v/>
      </c>
      <c r="CF113" t="str">
        <f>IF(BU113&lt;&gt;"", IFERROR(IF(VLOOKUP(C113,MACUAHANG!$A$5:$B$67,2,FALSE)=0,"",VLOOKUP(C113,MACUAHANG!$A$5:$B$67,2,FALSE)), ""), "")</f>
        <v/>
      </c>
      <c r="CH113" t="str">
        <f t="shared" si="73"/>
        <v/>
      </c>
      <c r="CQ113" s="158" t="str">
        <f t="shared" si="74"/>
        <v/>
      </c>
      <c r="CS113" s="22" t="str">
        <f t="shared" si="75"/>
        <v/>
      </c>
      <c r="CT113" s="158" t="str">
        <f t="shared" si="76"/>
        <v/>
      </c>
      <c r="CW113" s="164" t="str">
        <f t="shared" si="77"/>
        <v/>
      </c>
      <c r="CX113" s="165" t="str">
        <f t="shared" si="78"/>
        <v/>
      </c>
      <c r="CZ113" s="163" t="str">
        <f>IFERROR(IF(VLOOKUP(C113,'ZALO-PAY'!$C$5:$F$67,2,FALSE)=0,"",VLOOKUP(C113,'ZALO-PAY'!$C$5:$F$67,2,FALSE)),"")</f>
        <v/>
      </c>
      <c r="DA113" s="154" t="str">
        <f t="shared" si="85"/>
        <v/>
      </c>
      <c r="DK113" t="str">
        <f>IF(CZ113&lt;&gt;"", IFERROR(IF(VLOOKUP(C113,MACUAHANG!$A$5:$B$67,2,FALSE)=0,"",VLOOKUP(C113,MACUAHANG!$A$5:$B$67,2,FALSE)), ""), "")</f>
        <v/>
      </c>
      <c r="DM113" s="4" t="str">
        <f t="shared" si="79"/>
        <v/>
      </c>
      <c r="DV113" s="158" t="str">
        <f t="shared" si="80"/>
        <v/>
      </c>
      <c r="DX113" s="22" t="str">
        <f t="shared" si="81"/>
        <v/>
      </c>
      <c r="FC113" s="22" t="str">
        <f t="shared" si="82"/>
        <v/>
      </c>
      <c r="IR113" s="22" t="str">
        <f t="shared" si="83"/>
        <v/>
      </c>
    </row>
    <row r="114" spans="1:252" ht="22.5" customHeight="1">
      <c r="A114" s="9"/>
      <c r="B114" s="9"/>
      <c r="C114" s="9"/>
      <c r="D114" s="26"/>
      <c r="BO114" s="158" t="str">
        <f t="shared" si="70"/>
        <v/>
      </c>
      <c r="BR114" s="164" t="str">
        <f t="shared" si="71"/>
        <v/>
      </c>
      <c r="BS114" s="14" t="str">
        <f t="shared" si="72"/>
        <v/>
      </c>
      <c r="BU114" s="17" t="str">
        <f>IFERROR(IF(VLOOKUP(C114,BE!C114:D176,2,FALSE)=0,"",VLOOKUP(C114,BE!C:D,2,FALSE)),"")</f>
        <v/>
      </c>
      <c r="BV114" s="154" t="str">
        <f t="shared" si="84"/>
        <v/>
      </c>
      <c r="CF114" t="str">
        <f>IF(BU114&lt;&gt;"", IFERROR(IF(VLOOKUP(C114,MACUAHANG!$A$5:$B$67,2,FALSE)=0,"",VLOOKUP(C114,MACUAHANG!$A$5:$B$67,2,FALSE)), ""), "")</f>
        <v/>
      </c>
      <c r="CH114" t="str">
        <f t="shared" si="73"/>
        <v/>
      </c>
      <c r="CQ114" s="158" t="str">
        <f t="shared" si="74"/>
        <v/>
      </c>
      <c r="CS114" s="22" t="str">
        <f t="shared" si="75"/>
        <v/>
      </c>
      <c r="CT114" s="158" t="str">
        <f t="shared" si="76"/>
        <v/>
      </c>
      <c r="CW114" s="164" t="str">
        <f t="shared" si="77"/>
        <v/>
      </c>
      <c r="CX114" s="165" t="str">
        <f t="shared" si="78"/>
        <v/>
      </c>
      <c r="CZ114" s="163" t="str">
        <f>IFERROR(IF(VLOOKUP(C114,'ZALO-PAY'!$C$5:$F$67,2,FALSE)=0,"",VLOOKUP(C114,'ZALO-PAY'!$C$5:$F$67,2,FALSE)),"")</f>
        <v/>
      </c>
      <c r="DA114" s="154" t="str">
        <f t="shared" si="85"/>
        <v/>
      </c>
      <c r="DK114" t="str">
        <f>IF(CZ114&lt;&gt;"", IFERROR(IF(VLOOKUP(C114,MACUAHANG!$A$5:$B$67,2,FALSE)=0,"",VLOOKUP(C114,MACUAHANG!$A$5:$B$67,2,FALSE)), ""), "")</f>
        <v/>
      </c>
      <c r="DM114" s="4" t="str">
        <f t="shared" si="79"/>
        <v/>
      </c>
      <c r="DV114" s="158" t="str">
        <f t="shared" si="80"/>
        <v/>
      </c>
      <c r="DX114" s="22" t="str">
        <f t="shared" si="81"/>
        <v/>
      </c>
      <c r="FC114" s="22" t="str">
        <f t="shared" si="82"/>
        <v/>
      </c>
      <c r="IR114" s="22" t="str">
        <f t="shared" si="83"/>
        <v/>
      </c>
    </row>
    <row r="115" spans="1:252" ht="22.5" customHeight="1">
      <c r="A115" s="9"/>
      <c r="B115" s="9"/>
      <c r="C115" s="9"/>
      <c r="D115" s="26"/>
      <c r="BO115" s="158" t="str">
        <f t="shared" si="70"/>
        <v/>
      </c>
      <c r="BR115" s="164" t="str">
        <f t="shared" si="71"/>
        <v/>
      </c>
      <c r="BS115" s="14" t="str">
        <f t="shared" si="72"/>
        <v/>
      </c>
      <c r="BU115" s="17" t="str">
        <f>IFERROR(IF(VLOOKUP(C115,BE!C115:D177,2,FALSE)=0,"",VLOOKUP(C115,BE!C:D,2,FALSE)),"")</f>
        <v/>
      </c>
      <c r="BV115" s="154" t="str">
        <f t="shared" si="84"/>
        <v/>
      </c>
      <c r="CF115" t="str">
        <f>IF(BU115&lt;&gt;"", IFERROR(IF(VLOOKUP(C115,MACUAHANG!$A$5:$B$67,2,FALSE)=0,"",VLOOKUP(C115,MACUAHANG!$A$5:$B$67,2,FALSE)), ""), "")</f>
        <v/>
      </c>
      <c r="CH115" t="str">
        <f t="shared" si="73"/>
        <v/>
      </c>
      <c r="CQ115" s="158" t="str">
        <f t="shared" si="74"/>
        <v/>
      </c>
      <c r="CS115" s="22" t="str">
        <f t="shared" si="75"/>
        <v/>
      </c>
      <c r="CT115" s="158" t="str">
        <f t="shared" si="76"/>
        <v/>
      </c>
      <c r="CW115" s="164" t="str">
        <f t="shared" si="77"/>
        <v/>
      </c>
      <c r="CX115" s="165" t="str">
        <f t="shared" si="78"/>
        <v/>
      </c>
      <c r="CZ115" s="163" t="str">
        <f>IFERROR(IF(VLOOKUP(C115,'ZALO-PAY'!$C$5:$F$67,2,FALSE)=0,"",VLOOKUP(C115,'ZALO-PAY'!$C$5:$F$67,2,FALSE)),"")</f>
        <v/>
      </c>
      <c r="DA115" s="154" t="str">
        <f t="shared" si="85"/>
        <v/>
      </c>
      <c r="DK115" t="str">
        <f>IF(CZ115&lt;&gt;"", IFERROR(IF(VLOOKUP(C115,MACUAHANG!$A$5:$B$67,2,FALSE)=0,"",VLOOKUP(C115,MACUAHANG!$A$5:$B$67,2,FALSE)), ""), "")</f>
        <v/>
      </c>
      <c r="DM115" s="4" t="str">
        <f t="shared" si="79"/>
        <v/>
      </c>
      <c r="DV115" s="158" t="str">
        <f t="shared" si="80"/>
        <v/>
      </c>
      <c r="DX115" s="22" t="str">
        <f t="shared" si="81"/>
        <v/>
      </c>
      <c r="FC115" s="22" t="str">
        <f t="shared" si="82"/>
        <v/>
      </c>
      <c r="IR115" s="22" t="str">
        <f t="shared" si="83"/>
        <v/>
      </c>
    </row>
    <row r="116" spans="1:252" ht="22.5" customHeight="1">
      <c r="A116" s="9"/>
      <c r="B116" s="9"/>
      <c r="C116" s="9"/>
      <c r="D116" s="26"/>
      <c r="BO116" s="158" t="str">
        <f t="shared" si="70"/>
        <v/>
      </c>
      <c r="BR116" s="164" t="str">
        <f t="shared" si="71"/>
        <v/>
      </c>
      <c r="BS116" s="14" t="str">
        <f t="shared" si="72"/>
        <v/>
      </c>
      <c r="BU116" s="17" t="str">
        <f>IFERROR(IF(VLOOKUP(C116,BE!C116:D178,2,FALSE)=0,"",VLOOKUP(C116,BE!C:D,2,FALSE)),"")</f>
        <v/>
      </c>
      <c r="BV116" s="154" t="str">
        <f t="shared" si="84"/>
        <v/>
      </c>
      <c r="CF116" t="str">
        <f>IF(BU116&lt;&gt;"", IFERROR(IF(VLOOKUP(C116,MACUAHANG!$A$5:$B$67,2,FALSE)=0,"",VLOOKUP(C116,MACUAHANG!$A$5:$B$67,2,FALSE)), ""), "")</f>
        <v/>
      </c>
      <c r="CH116" t="str">
        <f t="shared" si="73"/>
        <v/>
      </c>
      <c r="CQ116" s="158" t="str">
        <f t="shared" si="74"/>
        <v/>
      </c>
      <c r="CS116" s="22" t="str">
        <f t="shared" si="75"/>
        <v/>
      </c>
      <c r="CT116" s="158" t="str">
        <f t="shared" si="76"/>
        <v/>
      </c>
      <c r="CW116" s="164" t="str">
        <f t="shared" si="77"/>
        <v/>
      </c>
      <c r="CX116" s="165" t="str">
        <f t="shared" si="78"/>
        <v/>
      </c>
      <c r="CZ116" s="163" t="str">
        <f>IFERROR(IF(VLOOKUP(C116,'ZALO-PAY'!$C$5:$F$67,2,FALSE)=0,"",VLOOKUP(C116,'ZALO-PAY'!$C$5:$F$67,2,FALSE)),"")</f>
        <v/>
      </c>
      <c r="DA116" s="154" t="str">
        <f t="shared" si="85"/>
        <v/>
      </c>
      <c r="DK116" t="str">
        <f>IF(CZ116&lt;&gt;"", IFERROR(IF(VLOOKUP(C116,MACUAHANG!$A$5:$B$67,2,FALSE)=0,"",VLOOKUP(C116,MACUAHANG!$A$5:$B$67,2,FALSE)), ""), "")</f>
        <v/>
      </c>
      <c r="DM116" s="4" t="str">
        <f t="shared" si="79"/>
        <v/>
      </c>
      <c r="DV116" s="158" t="str">
        <f t="shared" si="80"/>
        <v/>
      </c>
      <c r="DX116" s="22" t="str">
        <f t="shared" si="81"/>
        <v/>
      </c>
      <c r="FC116" s="22" t="str">
        <f t="shared" si="82"/>
        <v/>
      </c>
      <c r="IR116" s="22" t="str">
        <f t="shared" si="83"/>
        <v/>
      </c>
    </row>
    <row r="117" spans="1:252" ht="22.5" customHeight="1">
      <c r="A117" s="9"/>
      <c r="B117" s="9"/>
      <c r="C117" s="9"/>
      <c r="D117" s="26"/>
      <c r="BO117" s="158" t="str">
        <f t="shared" si="70"/>
        <v/>
      </c>
      <c r="BR117" s="164" t="str">
        <f t="shared" si="71"/>
        <v/>
      </c>
      <c r="BS117" s="14" t="str">
        <f t="shared" si="72"/>
        <v/>
      </c>
      <c r="BU117" s="17" t="str">
        <f>IFERROR(IF(VLOOKUP(C117,BE!C117:D179,2,FALSE)=0,"",VLOOKUP(C117,BE!C:D,2,FALSE)),"")</f>
        <v/>
      </c>
      <c r="BV117" s="154" t="str">
        <f t="shared" si="84"/>
        <v/>
      </c>
      <c r="CF117" t="str">
        <f>IF(BU117&lt;&gt;"", IFERROR(IF(VLOOKUP(C117,MACUAHANG!$A$5:$B$67,2,FALSE)=0,"",VLOOKUP(C117,MACUAHANG!$A$5:$B$67,2,FALSE)), ""), "")</f>
        <v/>
      </c>
      <c r="CH117" t="str">
        <f t="shared" si="73"/>
        <v/>
      </c>
      <c r="CQ117" s="158" t="str">
        <f t="shared" si="74"/>
        <v/>
      </c>
      <c r="CS117" s="22" t="str">
        <f t="shared" si="75"/>
        <v/>
      </c>
      <c r="DX117" s="22" t="str">
        <f t="shared" si="81"/>
        <v/>
      </c>
      <c r="FC117" s="22" t="str">
        <f t="shared" si="82"/>
        <v/>
      </c>
      <c r="IR117" s="22" t="str">
        <f t="shared" si="83"/>
        <v/>
      </c>
    </row>
    <row r="118" spans="1:252" ht="22.5" customHeight="1">
      <c r="A118" s="9"/>
      <c r="B118" s="9"/>
      <c r="C118" s="9"/>
      <c r="D118" s="26"/>
      <c r="BO118" s="158" t="str">
        <f t="shared" si="70"/>
        <v/>
      </c>
      <c r="BR118" s="164" t="str">
        <f t="shared" si="71"/>
        <v/>
      </c>
      <c r="BS118" s="14" t="str">
        <f t="shared" si="72"/>
        <v/>
      </c>
      <c r="BU118" s="17" t="str">
        <f>IFERROR(IF(VLOOKUP(C118,BE!C118:D180,2,FALSE)=0,"",VLOOKUP(C118,BE!C:D,2,FALSE)),"")</f>
        <v/>
      </c>
      <c r="BV118" s="154" t="str">
        <f t="shared" si="84"/>
        <v/>
      </c>
      <c r="CF118" t="str">
        <f>IF(BU118&lt;&gt;"", IFERROR(IF(VLOOKUP(C118,MACUAHANG!$A$5:$B$67,2,FALSE)=0,"",VLOOKUP(C118,MACUAHANG!$A$5:$B$67,2,FALSE)), ""), "")</f>
        <v/>
      </c>
      <c r="CH118" t="str">
        <f t="shared" si="73"/>
        <v/>
      </c>
      <c r="CQ118" s="158" t="str">
        <f t="shared" si="74"/>
        <v/>
      </c>
      <c r="CS118" s="22" t="str">
        <f t="shared" si="75"/>
        <v/>
      </c>
      <c r="DX118" s="22" t="str">
        <f t="shared" si="81"/>
        <v/>
      </c>
      <c r="FC118" s="22" t="str">
        <f t="shared" si="82"/>
        <v/>
      </c>
      <c r="IR118" s="22" t="str">
        <f t="shared" si="83"/>
        <v/>
      </c>
    </row>
    <row r="119" spans="1:252" ht="22.5" customHeight="1">
      <c r="A119" s="9"/>
      <c r="B119" s="9"/>
      <c r="C119" s="9"/>
      <c r="D119" s="26"/>
      <c r="BO119" s="158" t="str">
        <f t="shared" si="70"/>
        <v/>
      </c>
      <c r="BR119" s="164" t="str">
        <f t="shared" si="71"/>
        <v/>
      </c>
      <c r="BS119" s="14" t="str">
        <f t="shared" si="72"/>
        <v/>
      </c>
      <c r="BU119" s="17" t="str">
        <f>IFERROR(IF(VLOOKUP(C119,BE!C119:D181,2,FALSE)=0,"",VLOOKUP(C119,BE!C:D,2,FALSE)),"")</f>
        <v/>
      </c>
      <c r="BV119" s="154" t="str">
        <f t="shared" si="84"/>
        <v/>
      </c>
      <c r="CF119" t="str">
        <f>IF(BU119&lt;&gt;"", IFERROR(IF(VLOOKUP(C119,MACUAHANG!$A$5:$B$67,2,FALSE)=0,"",VLOOKUP(C119,MACUAHANG!$A$5:$B$67,2,FALSE)), ""), "")</f>
        <v/>
      </c>
      <c r="CH119" t="str">
        <f t="shared" si="73"/>
        <v/>
      </c>
      <c r="CQ119" s="158" t="str">
        <f t="shared" si="74"/>
        <v/>
      </c>
      <c r="CS119" s="22" t="str">
        <f t="shared" si="75"/>
        <v/>
      </c>
      <c r="DX119" s="22" t="str">
        <f t="shared" si="81"/>
        <v/>
      </c>
      <c r="FC119" s="22" t="str">
        <f t="shared" si="82"/>
        <v/>
      </c>
      <c r="IR119" s="22" t="str">
        <f t="shared" si="83"/>
        <v/>
      </c>
    </row>
    <row r="120" spans="1:252" ht="22.5" customHeight="1">
      <c r="A120" s="9"/>
      <c r="B120" s="9"/>
      <c r="C120" s="9"/>
      <c r="D120" s="26"/>
      <c r="BO120" s="158" t="str">
        <f t="shared" si="70"/>
        <v/>
      </c>
      <c r="BR120" s="164" t="str">
        <f t="shared" si="71"/>
        <v/>
      </c>
      <c r="BS120" s="14" t="str">
        <f t="shared" si="72"/>
        <v/>
      </c>
      <c r="BU120" s="17" t="str">
        <f>IFERROR(IF(VLOOKUP(C120,BE!C120:D182,2,FALSE)=0,"",VLOOKUP(C120,BE!C:D,2,FALSE)),"")</f>
        <v/>
      </c>
      <c r="BV120" s="154" t="str">
        <f t="shared" si="84"/>
        <v/>
      </c>
      <c r="CF120" t="str">
        <f>IF(BU120&lt;&gt;"", IFERROR(IF(VLOOKUP(C120,MACUAHANG!$A$5:$B$67,2,FALSE)=0,"",VLOOKUP(C120,MACUAHANG!$A$5:$B$67,2,FALSE)), ""), "")</f>
        <v/>
      </c>
      <c r="CH120" t="str">
        <f t="shared" si="73"/>
        <v/>
      </c>
      <c r="CQ120" s="158" t="str">
        <f t="shared" si="74"/>
        <v/>
      </c>
      <c r="CS120" s="22" t="str">
        <f t="shared" si="75"/>
        <v/>
      </c>
      <c r="DX120" s="22" t="str">
        <f t="shared" si="81"/>
        <v/>
      </c>
      <c r="FC120" s="22" t="str">
        <f t="shared" si="82"/>
        <v/>
      </c>
      <c r="IR120" s="22" t="str">
        <f t="shared" si="83"/>
        <v/>
      </c>
    </row>
    <row r="121" spans="1:252" ht="22.5" customHeight="1">
      <c r="A121" s="9"/>
      <c r="B121" s="9"/>
      <c r="C121" s="9"/>
      <c r="D121" s="26"/>
      <c r="BO121" s="158" t="str">
        <f t="shared" si="70"/>
        <v/>
      </c>
      <c r="BR121" s="164" t="str">
        <f t="shared" si="71"/>
        <v/>
      </c>
      <c r="BS121" s="14" t="str">
        <f t="shared" si="72"/>
        <v/>
      </c>
      <c r="BU121" s="17" t="str">
        <f>IFERROR(IF(VLOOKUP(C121,BE!C121:D183,2,FALSE)=0,"",VLOOKUP(C121,BE!C:D,2,FALSE)),"")</f>
        <v/>
      </c>
      <c r="BV121" s="154" t="str">
        <f t="shared" si="84"/>
        <v/>
      </c>
      <c r="CF121" t="str">
        <f>IF(BU121&lt;&gt;"", IFERROR(IF(VLOOKUP(C121,MACUAHANG!$A$5:$B$67,2,FALSE)=0,"",VLOOKUP(C121,MACUAHANG!$A$5:$B$67,2,FALSE)), ""), "")</f>
        <v/>
      </c>
      <c r="CH121" t="str">
        <f t="shared" si="73"/>
        <v/>
      </c>
      <c r="CQ121" s="158" t="str">
        <f t="shared" si="74"/>
        <v/>
      </c>
      <c r="CS121" s="22" t="str">
        <f t="shared" si="75"/>
        <v/>
      </c>
      <c r="DX121" s="22" t="str">
        <f t="shared" si="81"/>
        <v/>
      </c>
      <c r="FC121" s="22" t="str">
        <f t="shared" si="82"/>
        <v/>
      </c>
      <c r="IR121" s="22" t="str">
        <f t="shared" si="83"/>
        <v/>
      </c>
    </row>
    <row r="122" spans="1:252" ht="22.5" customHeight="1">
      <c r="A122" s="9"/>
      <c r="B122" s="9"/>
      <c r="C122" s="9"/>
      <c r="D122" s="26"/>
      <c r="BO122" s="158" t="str">
        <f t="shared" si="70"/>
        <v/>
      </c>
      <c r="BR122" s="164" t="str">
        <f t="shared" si="71"/>
        <v/>
      </c>
      <c r="BS122" s="14" t="str">
        <f t="shared" si="72"/>
        <v/>
      </c>
      <c r="BU122" s="17" t="str">
        <f>IFERROR(IF(VLOOKUP(C122,BE!C122:D184,2,FALSE)=0,"",VLOOKUP(C122,BE!C:D,2,FALSE)),"")</f>
        <v/>
      </c>
      <c r="BV122" s="154" t="str">
        <f t="shared" si="84"/>
        <v/>
      </c>
      <c r="CF122" t="str">
        <f>IF(BU122&lt;&gt;"", IFERROR(IF(VLOOKUP(C122,MACUAHANG!$A$5:$B$67,2,FALSE)=0,"",VLOOKUP(C122,MACUAHANG!$A$5:$B$67,2,FALSE)), ""), "")</f>
        <v/>
      </c>
      <c r="CH122" t="str">
        <f t="shared" si="73"/>
        <v/>
      </c>
      <c r="CQ122" s="158" t="str">
        <f t="shared" si="74"/>
        <v/>
      </c>
      <c r="CS122" s="22" t="str">
        <f t="shared" si="75"/>
        <v/>
      </c>
      <c r="DX122" s="22" t="str">
        <f t="shared" si="81"/>
        <v/>
      </c>
      <c r="FC122" s="22" t="str">
        <f t="shared" si="82"/>
        <v/>
      </c>
      <c r="IR122" s="22" t="str">
        <f t="shared" si="83"/>
        <v/>
      </c>
    </row>
    <row r="123" spans="1:252" ht="22.5" customHeight="1">
      <c r="A123" s="9"/>
      <c r="B123" s="9"/>
      <c r="C123" s="9"/>
      <c r="D123" s="26"/>
      <c r="BO123" s="158" t="str">
        <f t="shared" si="70"/>
        <v/>
      </c>
      <c r="BR123" s="164" t="str">
        <f t="shared" si="71"/>
        <v/>
      </c>
      <c r="BS123" s="14" t="str">
        <f t="shared" si="72"/>
        <v/>
      </c>
      <c r="BU123" s="17" t="str">
        <f>IFERROR(IF(VLOOKUP(C123,BE!C123:D185,2,FALSE)=0,"",VLOOKUP(C123,BE!C:D,2,FALSE)),"")</f>
        <v/>
      </c>
      <c r="BV123" s="154" t="str">
        <f t="shared" si="84"/>
        <v/>
      </c>
      <c r="CF123" t="str">
        <f>IF(BU123&lt;&gt;"", IFERROR(IF(VLOOKUP(C123,MACUAHANG!$A$5:$B$67,2,FALSE)=0,"",VLOOKUP(C123,MACUAHANG!$A$5:$B$67,2,FALSE)), ""), "")</f>
        <v/>
      </c>
      <c r="CH123" t="str">
        <f t="shared" si="73"/>
        <v/>
      </c>
      <c r="CQ123" s="158" t="str">
        <f t="shared" si="74"/>
        <v/>
      </c>
      <c r="CS123" s="22" t="str">
        <f t="shared" si="75"/>
        <v/>
      </c>
      <c r="DX123" s="22" t="str">
        <f t="shared" si="81"/>
        <v/>
      </c>
      <c r="FC123" s="22" t="str">
        <f t="shared" si="82"/>
        <v/>
      </c>
      <c r="IR123" s="22" t="str">
        <f t="shared" si="83"/>
        <v/>
      </c>
    </row>
    <row r="124" spans="1:252" ht="22.5" customHeight="1">
      <c r="A124" s="9"/>
      <c r="B124" s="9"/>
      <c r="C124" s="9"/>
      <c r="D124" s="26"/>
      <c r="BO124" s="158" t="str">
        <f t="shared" si="70"/>
        <v/>
      </c>
      <c r="BR124" s="164" t="str">
        <f t="shared" si="71"/>
        <v/>
      </c>
      <c r="BS124" s="14" t="str">
        <f t="shared" si="72"/>
        <v/>
      </c>
      <c r="BU124" s="17" t="str">
        <f>IFERROR(IF(VLOOKUP(C124,BE!C124:D186,2,FALSE)=0,"",VLOOKUP(C124,BE!C:D,2,FALSE)),"")</f>
        <v/>
      </c>
      <c r="BV124" s="154" t="str">
        <f t="shared" si="84"/>
        <v/>
      </c>
      <c r="CF124" t="str">
        <f>IF(BU124&lt;&gt;"", IFERROR(IF(VLOOKUP(C124,MACUAHANG!$A$5:$B$67,2,FALSE)=0,"",VLOOKUP(C124,MACUAHANG!$A$5:$B$67,2,FALSE)), ""), "")</f>
        <v/>
      </c>
      <c r="CH124" t="str">
        <f t="shared" si="73"/>
        <v/>
      </c>
      <c r="CQ124" s="158" t="str">
        <f t="shared" si="74"/>
        <v/>
      </c>
      <c r="CS124" s="22" t="str">
        <f t="shared" si="75"/>
        <v/>
      </c>
      <c r="DX124" s="22" t="str">
        <f t="shared" si="81"/>
        <v/>
      </c>
      <c r="FC124" s="22" t="str">
        <f t="shared" si="82"/>
        <v/>
      </c>
      <c r="IR124" s="22" t="str">
        <f t="shared" si="83"/>
        <v/>
      </c>
    </row>
    <row r="125" spans="1:252" ht="22.5" customHeight="1">
      <c r="A125" s="9"/>
      <c r="B125" s="9"/>
      <c r="C125" s="9"/>
      <c r="D125" s="26"/>
      <c r="BO125" s="158" t="str">
        <f t="shared" si="70"/>
        <v/>
      </c>
      <c r="BR125" s="164" t="str">
        <f t="shared" si="71"/>
        <v/>
      </c>
      <c r="BS125" s="14" t="str">
        <f t="shared" si="72"/>
        <v/>
      </c>
      <c r="BU125" s="17" t="str">
        <f>IFERROR(IF(VLOOKUP(C125,BE!C125:D187,2,FALSE)=0,"",VLOOKUP(C125,BE!C:D,2,FALSE)),"")</f>
        <v/>
      </c>
      <c r="BV125" s="154" t="str">
        <f t="shared" si="84"/>
        <v/>
      </c>
      <c r="CF125" t="str">
        <f>IF(BU125&lt;&gt;"", IFERROR(IF(VLOOKUP(C125,MACUAHANG!$A$5:$B$67,2,FALSE)=0,"",VLOOKUP(C125,MACUAHANG!$A$5:$B$67,2,FALSE)), ""), "")</f>
        <v/>
      </c>
      <c r="CH125" t="str">
        <f t="shared" si="73"/>
        <v/>
      </c>
      <c r="CQ125" s="158" t="str">
        <f t="shared" si="74"/>
        <v/>
      </c>
      <c r="CS125" s="22" t="str">
        <f t="shared" si="75"/>
        <v/>
      </c>
      <c r="DX125" s="22" t="str">
        <f t="shared" si="81"/>
        <v/>
      </c>
      <c r="FC125" s="22" t="str">
        <f t="shared" si="82"/>
        <v/>
      </c>
      <c r="IR125" s="22" t="str">
        <f t="shared" si="83"/>
        <v/>
      </c>
    </row>
    <row r="126" spans="1:252" ht="22.5" customHeight="1">
      <c r="A126" s="9"/>
      <c r="B126" s="9"/>
      <c r="C126" s="9"/>
      <c r="D126" s="26"/>
      <c r="BO126" s="158" t="str">
        <f t="shared" si="70"/>
        <v/>
      </c>
      <c r="BR126" s="164" t="str">
        <f t="shared" si="71"/>
        <v/>
      </c>
      <c r="BS126" s="14" t="str">
        <f t="shared" si="72"/>
        <v/>
      </c>
      <c r="BU126" s="17" t="str">
        <f>IFERROR(IF(VLOOKUP(C126,BE!C126:D188,2,FALSE)=0,"",VLOOKUP(C126,BE!C:D,2,FALSE)),"")</f>
        <v/>
      </c>
      <c r="BV126" s="154" t="str">
        <f t="shared" si="84"/>
        <v/>
      </c>
      <c r="CF126" t="str">
        <f>IF(BU126&lt;&gt;"", IFERROR(IF(VLOOKUP(C126,MACUAHANG!$A$5:$B$67,2,FALSE)=0,"",VLOOKUP(C126,MACUAHANG!$A$5:$B$67,2,FALSE)), ""), "")</f>
        <v/>
      </c>
      <c r="CH126" t="str">
        <f t="shared" si="73"/>
        <v/>
      </c>
      <c r="CQ126" s="158" t="str">
        <f t="shared" si="74"/>
        <v/>
      </c>
      <c r="CS126" s="22" t="str">
        <f t="shared" si="75"/>
        <v/>
      </c>
      <c r="DX126" s="22" t="str">
        <f t="shared" si="81"/>
        <v/>
      </c>
      <c r="FC126" s="22" t="str">
        <f t="shared" si="82"/>
        <v/>
      </c>
      <c r="IR126" s="22" t="str">
        <f t="shared" si="83"/>
        <v/>
      </c>
    </row>
    <row r="127" spans="1:252" ht="22.5" customHeight="1">
      <c r="A127" s="9"/>
      <c r="B127" s="9"/>
      <c r="C127" s="9"/>
      <c r="D127" s="26"/>
      <c r="BO127" s="158" t="str">
        <f t="shared" si="70"/>
        <v/>
      </c>
      <c r="BR127" s="164" t="str">
        <f t="shared" si="71"/>
        <v/>
      </c>
      <c r="BS127" s="14" t="str">
        <f t="shared" si="72"/>
        <v/>
      </c>
      <c r="BU127" s="17" t="str">
        <f>IFERROR(IF(VLOOKUP(C127,BE!C127:D189,2,FALSE)=0,"",VLOOKUP(C127,BE!C:D,2,FALSE)),"")</f>
        <v/>
      </c>
      <c r="BV127" s="154" t="str">
        <f t="shared" si="84"/>
        <v/>
      </c>
      <c r="CF127" t="str">
        <f>IF(BU127&lt;&gt;"", IFERROR(IF(VLOOKUP(C127,MACUAHANG!$A$5:$B$67,2,FALSE)=0,"",VLOOKUP(C127,MACUAHANG!$A$5:$B$67,2,FALSE)), ""), "")</f>
        <v/>
      </c>
      <c r="CH127" t="str">
        <f t="shared" si="73"/>
        <v/>
      </c>
      <c r="CQ127" s="158" t="str">
        <f t="shared" si="74"/>
        <v/>
      </c>
      <c r="CS127" s="22" t="str">
        <f t="shared" si="75"/>
        <v/>
      </c>
      <c r="DX127" s="22" t="str">
        <f t="shared" si="81"/>
        <v/>
      </c>
      <c r="FC127" s="22" t="str">
        <f t="shared" si="82"/>
        <v/>
      </c>
      <c r="IR127" s="22" t="str">
        <f t="shared" si="83"/>
        <v/>
      </c>
    </row>
    <row r="128" spans="1:252" ht="22.5" customHeight="1">
      <c r="A128" s="9"/>
      <c r="B128" s="9"/>
      <c r="C128" s="9"/>
      <c r="D128" s="26"/>
      <c r="BO128" s="158" t="str">
        <f t="shared" si="70"/>
        <v/>
      </c>
      <c r="BR128" s="164" t="str">
        <f t="shared" si="71"/>
        <v/>
      </c>
      <c r="BS128" s="14" t="str">
        <f t="shared" si="72"/>
        <v/>
      </c>
      <c r="BU128" s="17" t="str">
        <f>IFERROR(IF(VLOOKUP(C128,BE!C128:D190,2,FALSE)=0,"",VLOOKUP(C128,BE!C:D,2,FALSE)),"")</f>
        <v/>
      </c>
      <c r="BV128" s="154" t="str">
        <f t="shared" si="84"/>
        <v/>
      </c>
      <c r="CF128" t="str">
        <f>IF(BU128&lt;&gt;"", IFERROR(IF(VLOOKUP(C128,MACUAHANG!$A$5:$B$67,2,FALSE)=0,"",VLOOKUP(C128,MACUAHANG!$A$5:$B$67,2,FALSE)), ""), "")</f>
        <v/>
      </c>
      <c r="CH128" t="str">
        <f t="shared" si="73"/>
        <v/>
      </c>
      <c r="CQ128" s="158" t="str">
        <f t="shared" si="74"/>
        <v/>
      </c>
      <c r="CS128" s="22" t="str">
        <f t="shared" si="75"/>
        <v/>
      </c>
      <c r="DX128" s="22" t="str">
        <f t="shared" si="81"/>
        <v/>
      </c>
      <c r="FC128" s="22" t="str">
        <f t="shared" si="82"/>
        <v/>
      </c>
      <c r="IR128" s="22" t="str">
        <f t="shared" si="83"/>
        <v/>
      </c>
    </row>
    <row r="129" spans="1:252" ht="22.5" customHeight="1">
      <c r="A129" s="9"/>
      <c r="B129" s="9"/>
      <c r="C129" s="9"/>
      <c r="D129" s="26"/>
      <c r="BO129" s="158" t="str">
        <f t="shared" si="70"/>
        <v/>
      </c>
      <c r="BR129" s="164" t="str">
        <f t="shared" si="71"/>
        <v/>
      </c>
      <c r="BS129" s="14" t="str">
        <f t="shared" si="72"/>
        <v/>
      </c>
      <c r="BU129" s="17" t="str">
        <f>IFERROR(IF(VLOOKUP(C129,BE!C129:D191,2,FALSE)=0,"",VLOOKUP(C129,BE!C:D,2,FALSE)),"")</f>
        <v/>
      </c>
      <c r="BV129" s="154" t="str">
        <f t="shared" si="84"/>
        <v/>
      </c>
      <c r="CF129" t="str">
        <f>IF(BU129&lt;&gt;"", IFERROR(IF(VLOOKUP(C129,MACUAHANG!$A$5:$B$67,2,FALSE)=0,"",VLOOKUP(C129,MACUAHANG!$A$5:$B$67,2,FALSE)), ""), "")</f>
        <v/>
      </c>
      <c r="CH129" t="str">
        <f t="shared" si="73"/>
        <v/>
      </c>
      <c r="CQ129" s="158" t="str">
        <f t="shared" si="74"/>
        <v/>
      </c>
      <c r="CS129" s="22" t="str">
        <f t="shared" si="75"/>
        <v/>
      </c>
      <c r="DX129" s="22" t="str">
        <f t="shared" si="81"/>
        <v/>
      </c>
      <c r="FC129" s="22" t="str">
        <f t="shared" si="82"/>
        <v/>
      </c>
      <c r="IR129" s="22" t="str">
        <f t="shared" si="83"/>
        <v/>
      </c>
    </row>
    <row r="130" spans="1:252" ht="22.5" customHeight="1">
      <c r="A130" s="9"/>
      <c r="B130" s="9"/>
      <c r="C130" s="9"/>
      <c r="D130" s="26"/>
      <c r="BO130" s="158" t="str">
        <f t="shared" si="70"/>
        <v/>
      </c>
      <c r="BR130" s="164" t="str">
        <f t="shared" si="71"/>
        <v/>
      </c>
      <c r="BS130" s="14" t="str">
        <f t="shared" si="72"/>
        <v/>
      </c>
      <c r="BU130" s="17" t="str">
        <f>IFERROR(IF(VLOOKUP(C130,BE!C130:D192,2,FALSE)=0,"",VLOOKUP(C130,BE!C:D,2,FALSE)),"")</f>
        <v/>
      </c>
      <c r="BV130" s="154" t="str">
        <f t="shared" si="84"/>
        <v/>
      </c>
      <c r="CF130" t="str">
        <f>IF(BU130&lt;&gt;"", IFERROR(IF(VLOOKUP(C130,MACUAHANG!$A$5:$B$67,2,FALSE)=0,"",VLOOKUP(C130,MACUAHANG!$A$5:$B$67,2,FALSE)), ""), "")</f>
        <v/>
      </c>
      <c r="CH130" t="str">
        <f t="shared" si="73"/>
        <v/>
      </c>
      <c r="CQ130" s="158" t="str">
        <f t="shared" si="74"/>
        <v/>
      </c>
      <c r="CS130" s="22" t="str">
        <f t="shared" si="75"/>
        <v/>
      </c>
      <c r="DX130" s="22" t="str">
        <f t="shared" si="81"/>
        <v/>
      </c>
      <c r="FC130" s="22" t="str">
        <f t="shared" si="82"/>
        <v/>
      </c>
      <c r="IR130" s="22" t="str">
        <f t="shared" si="83"/>
        <v/>
      </c>
    </row>
    <row r="131" spans="1:252" ht="22.5" customHeight="1">
      <c r="A131" s="9"/>
      <c r="B131" s="9"/>
      <c r="C131" s="9"/>
      <c r="D131" s="26"/>
      <c r="BO131" s="158" t="str">
        <f t="shared" si="70"/>
        <v/>
      </c>
      <c r="BR131" s="164" t="str">
        <f t="shared" si="71"/>
        <v/>
      </c>
      <c r="BS131" s="14" t="str">
        <f t="shared" si="72"/>
        <v/>
      </c>
      <c r="BU131" s="17" t="str">
        <f>IFERROR(IF(VLOOKUP(C131,BE!C131:D193,2,FALSE)=0,"",VLOOKUP(C131,BE!C:D,2,FALSE)),"")</f>
        <v/>
      </c>
      <c r="BV131" s="154" t="str">
        <f t="shared" si="84"/>
        <v/>
      </c>
      <c r="CF131" t="str">
        <f>IF(BU131&lt;&gt;"", IFERROR(IF(VLOOKUP(C131,MACUAHANG!$A$5:$B$67,2,FALSE)=0,"",VLOOKUP(C131,MACUAHANG!$A$5:$B$67,2,FALSE)), ""), "")</f>
        <v/>
      </c>
      <c r="CH131" t="str">
        <f t="shared" si="73"/>
        <v/>
      </c>
      <c r="CQ131" s="158" t="str">
        <f t="shared" si="74"/>
        <v/>
      </c>
      <c r="CS131" s="22" t="str">
        <f t="shared" si="75"/>
        <v/>
      </c>
      <c r="DX131" s="22" t="str">
        <f t="shared" si="81"/>
        <v/>
      </c>
      <c r="FC131" s="22" t="str">
        <f t="shared" si="82"/>
        <v/>
      </c>
      <c r="IR131" s="22" t="str">
        <f t="shared" si="83"/>
        <v/>
      </c>
    </row>
    <row r="132" spans="1:252" ht="22.5" customHeight="1">
      <c r="A132" s="9"/>
      <c r="B132" s="9"/>
      <c r="C132" s="9"/>
      <c r="D132" s="26"/>
      <c r="BO132" s="158" t="str">
        <f t="shared" si="70"/>
        <v/>
      </c>
      <c r="BR132" s="164" t="str">
        <f t="shared" si="71"/>
        <v/>
      </c>
      <c r="BS132" s="14" t="str">
        <f t="shared" si="72"/>
        <v/>
      </c>
      <c r="BU132" s="17" t="str">
        <f>IFERROR(IF(VLOOKUP(C132,BE!C132:D194,2,FALSE)=0,"",VLOOKUP(C132,BE!C:D,2,FALSE)),"")</f>
        <v/>
      </c>
      <c r="BV132" s="154" t="str">
        <f t="shared" si="84"/>
        <v/>
      </c>
      <c r="CF132" t="str">
        <f>IF(BU132&lt;&gt;"", IFERROR(IF(VLOOKUP(C132,MACUAHANG!$A$5:$B$67,2,FALSE)=0,"",VLOOKUP(C132,MACUAHANG!$A$5:$B$67,2,FALSE)), ""), "")</f>
        <v/>
      </c>
      <c r="CH132" t="str">
        <f t="shared" si="73"/>
        <v/>
      </c>
      <c r="CQ132" s="158" t="str">
        <f t="shared" si="74"/>
        <v/>
      </c>
      <c r="CS132" s="22" t="str">
        <f t="shared" si="75"/>
        <v/>
      </c>
      <c r="DX132" s="22" t="str">
        <f t="shared" si="81"/>
        <v/>
      </c>
      <c r="FC132" s="22" t="str">
        <f t="shared" si="82"/>
        <v/>
      </c>
      <c r="IR132" s="22" t="str">
        <f t="shared" si="83"/>
        <v/>
      </c>
    </row>
    <row r="133" spans="1:252" ht="22.5" customHeight="1">
      <c r="A133" s="9"/>
      <c r="B133" s="9"/>
      <c r="C133" s="9"/>
      <c r="D133" s="26"/>
      <c r="BO133" s="158" t="str">
        <f t="shared" si="70"/>
        <v/>
      </c>
      <c r="BR133" s="164" t="str">
        <f t="shared" si="71"/>
        <v/>
      </c>
      <c r="BS133" s="14" t="str">
        <f t="shared" si="72"/>
        <v/>
      </c>
      <c r="BU133" s="17" t="str">
        <f>IFERROR(IF(VLOOKUP(C133,BE!C133:D195,2,FALSE)=0,"",VLOOKUP(C133,BE!C:D,2,FALSE)),"")</f>
        <v/>
      </c>
      <c r="BV133" s="154" t="str">
        <f t="shared" ref="BV133:BV148" si="86">IF(BU133&lt;&gt;"","Chi phí chiết khấu trả cho kênh đối tác Befood " &amp; TEXT(CQ133,"dd/mm/yyyy") &amp; " chi nhánh " &amp; C133,"")</f>
        <v/>
      </c>
      <c r="CF133" t="str">
        <f>IF(BU133&lt;&gt;"", IFERROR(IF(VLOOKUP(C133,MACUAHANG!$A$5:$B$67,2,FALSE)=0,"",VLOOKUP(C133,MACUAHANG!$A$5:$B$67,2,FALSE)), ""), "")</f>
        <v/>
      </c>
      <c r="CH133" t="str">
        <f t="shared" si="73"/>
        <v/>
      </c>
      <c r="CQ133" s="158" t="str">
        <f t="shared" si="74"/>
        <v/>
      </c>
      <c r="CS133" s="22" t="str">
        <f t="shared" si="75"/>
        <v/>
      </c>
      <c r="DX133" s="22" t="str">
        <f t="shared" si="81"/>
        <v/>
      </c>
      <c r="FC133" s="22" t="str">
        <f t="shared" si="82"/>
        <v/>
      </c>
      <c r="IR133" s="22" t="str">
        <f t="shared" si="83"/>
        <v/>
      </c>
    </row>
    <row r="134" spans="1:252" ht="22.5" customHeight="1">
      <c r="A134" s="9"/>
      <c r="B134" s="9"/>
      <c r="C134" s="9"/>
      <c r="D134" s="26"/>
      <c r="BO134" s="158" t="str">
        <f t="shared" ref="BO134:BO148" si="87">IF(BU134&lt;&gt;"",INDEX($E$1,1),"")</f>
        <v/>
      </c>
      <c r="BR134" s="164" t="str">
        <f t="shared" ref="BR134:BR148" si="88">IF(BU134&lt;&gt;"",INDEX($BO$3,1),"")</f>
        <v/>
      </c>
      <c r="BS134" s="14" t="str">
        <f t="shared" ref="BS134:BS148" si="89">IF(BU134&lt;&gt;"",INDEX($BO$2,1),"")</f>
        <v/>
      </c>
      <c r="BU134" s="17" t="str">
        <f>IFERROR(IF(VLOOKUP(C134,BE!C134:D196,2,FALSE)=0,"",VLOOKUP(C134,BE!C:D,2,FALSE)),"")</f>
        <v/>
      </c>
      <c r="BV134" s="154" t="str">
        <f t="shared" si="86"/>
        <v/>
      </c>
      <c r="CF134" t="str">
        <f>IF(BU134&lt;&gt;"", IFERROR(IF(VLOOKUP(C134,MACUAHANG!$A$5:$B$67,2,FALSE)=0,"",VLOOKUP(C134,MACUAHANG!$A$5:$B$67,2,FALSE)), ""), "")</f>
        <v/>
      </c>
      <c r="CH134" t="str">
        <f t="shared" ref="CH134:CH148" si="90">IF(BU134&lt;&gt;"",INDEX($AK$1,1),"")</f>
        <v/>
      </c>
      <c r="CQ134" s="158" t="str">
        <f t="shared" ref="CQ134:CQ148" si="91">IF(BU134&lt;&gt;"",INDEX($E$1,1),"")</f>
        <v/>
      </c>
      <c r="CS134" s="22" t="str">
        <f t="shared" ref="CS134:CS197" si="92">IF(K134&lt;&gt;"","Bank","")</f>
        <v/>
      </c>
      <c r="DX134" s="22" t="str">
        <f t="shared" ref="DX134:DX197" si="93">IF(CZ134&lt;&gt;"","ZaloPay","")</f>
        <v/>
      </c>
      <c r="FC134" s="22" t="str">
        <f t="shared" ref="FC134:FC197" si="94">IF(EE134&lt;&gt;"","VNPay","")</f>
        <v/>
      </c>
      <c r="IR134" s="22" t="str">
        <f t="shared" ref="IR134:IR197" si="95">IF(HT134&lt;&gt;"","Momo","")</f>
        <v/>
      </c>
    </row>
    <row r="135" spans="1:252" ht="22.5" customHeight="1">
      <c r="A135" s="9"/>
      <c r="B135" s="9"/>
      <c r="C135" s="9"/>
      <c r="D135" s="26"/>
      <c r="BO135" s="158" t="str">
        <f t="shared" si="87"/>
        <v/>
      </c>
      <c r="BR135" s="164" t="str">
        <f t="shared" si="88"/>
        <v/>
      </c>
      <c r="BS135" s="14" t="str">
        <f t="shared" si="89"/>
        <v/>
      </c>
      <c r="BU135" s="17" t="str">
        <f>IFERROR(IF(VLOOKUP(C135,BE!C135:D197,2,FALSE)=0,"",VLOOKUP(C135,BE!C:D,2,FALSE)),"")</f>
        <v/>
      </c>
      <c r="BV135" s="154" t="str">
        <f t="shared" si="86"/>
        <v/>
      </c>
      <c r="CF135" t="str">
        <f>IF(BU135&lt;&gt;"", IFERROR(IF(VLOOKUP(C135,MACUAHANG!$A$5:$B$67,2,FALSE)=0,"",VLOOKUP(C135,MACUAHANG!$A$5:$B$67,2,FALSE)), ""), "")</f>
        <v/>
      </c>
      <c r="CH135" t="str">
        <f t="shared" si="90"/>
        <v/>
      </c>
      <c r="CQ135" s="158" t="str">
        <f t="shared" si="91"/>
        <v/>
      </c>
      <c r="CS135" s="22" t="str">
        <f t="shared" si="92"/>
        <v/>
      </c>
      <c r="DX135" s="22" t="str">
        <f t="shared" si="93"/>
        <v/>
      </c>
      <c r="FC135" s="22" t="str">
        <f t="shared" si="94"/>
        <v/>
      </c>
      <c r="IR135" s="22" t="str">
        <f t="shared" si="95"/>
        <v/>
      </c>
    </row>
    <row r="136" spans="1:252" ht="22.5" customHeight="1">
      <c r="A136" s="9"/>
      <c r="B136" s="9"/>
      <c r="C136" s="9"/>
      <c r="D136" s="26"/>
      <c r="BO136" s="158" t="str">
        <f t="shared" si="87"/>
        <v/>
      </c>
      <c r="BR136" s="164" t="str">
        <f t="shared" si="88"/>
        <v/>
      </c>
      <c r="BS136" s="14" t="str">
        <f t="shared" si="89"/>
        <v/>
      </c>
      <c r="BU136" s="17" t="str">
        <f>IFERROR(IF(VLOOKUP(C136,BE!C136:D198,2,FALSE)=0,"",VLOOKUP(C136,BE!C:D,2,FALSE)),"")</f>
        <v/>
      </c>
      <c r="BV136" s="154" t="str">
        <f t="shared" si="86"/>
        <v/>
      </c>
      <c r="CF136" t="str">
        <f>IF(BU136&lt;&gt;"", IFERROR(IF(VLOOKUP(C136,MACUAHANG!$A$5:$B$67,2,FALSE)=0,"",VLOOKUP(C136,MACUAHANG!$A$5:$B$67,2,FALSE)), ""), "")</f>
        <v/>
      </c>
      <c r="CH136" t="str">
        <f t="shared" si="90"/>
        <v/>
      </c>
      <c r="CQ136" s="158" t="str">
        <f t="shared" si="91"/>
        <v/>
      </c>
      <c r="CS136" s="22" t="str">
        <f t="shared" si="92"/>
        <v/>
      </c>
      <c r="DX136" s="22" t="str">
        <f t="shared" si="93"/>
        <v/>
      </c>
      <c r="FC136" s="22" t="str">
        <f t="shared" si="94"/>
        <v/>
      </c>
      <c r="IR136" s="22" t="str">
        <f t="shared" si="95"/>
        <v/>
      </c>
    </row>
    <row r="137" spans="1:252" ht="22.5" customHeight="1">
      <c r="A137" s="9"/>
      <c r="B137" s="9"/>
      <c r="C137" s="9"/>
      <c r="D137" s="26"/>
      <c r="BO137" s="158" t="str">
        <f t="shared" si="87"/>
        <v/>
      </c>
      <c r="BR137" s="164" t="str">
        <f t="shared" si="88"/>
        <v/>
      </c>
      <c r="BS137" s="14" t="str">
        <f t="shared" si="89"/>
        <v/>
      </c>
      <c r="BU137" s="17" t="str">
        <f>IFERROR(IF(VLOOKUP(C137,BE!C137:D199,2,FALSE)=0,"",VLOOKUP(C137,BE!C:D,2,FALSE)),"")</f>
        <v/>
      </c>
      <c r="BV137" s="154" t="str">
        <f t="shared" si="86"/>
        <v/>
      </c>
      <c r="CF137" t="str">
        <f>IF(BU137&lt;&gt;"", IFERROR(IF(VLOOKUP(C137,MACUAHANG!$A$5:$B$67,2,FALSE)=0,"",VLOOKUP(C137,MACUAHANG!$A$5:$B$67,2,FALSE)), ""), "")</f>
        <v/>
      </c>
      <c r="CH137" t="str">
        <f t="shared" si="90"/>
        <v/>
      </c>
      <c r="CQ137" s="158" t="str">
        <f t="shared" si="91"/>
        <v/>
      </c>
      <c r="CS137" s="22" t="str">
        <f t="shared" si="92"/>
        <v/>
      </c>
      <c r="DX137" s="22" t="str">
        <f t="shared" si="93"/>
        <v/>
      </c>
      <c r="FC137" s="22" t="str">
        <f t="shared" si="94"/>
        <v/>
      </c>
      <c r="IR137" s="22" t="str">
        <f t="shared" si="95"/>
        <v/>
      </c>
    </row>
    <row r="138" spans="1:252" ht="22.5" customHeight="1">
      <c r="A138" s="9"/>
      <c r="B138" s="9"/>
      <c r="C138" s="9"/>
      <c r="D138" s="26"/>
      <c r="BO138" s="158" t="str">
        <f t="shared" si="87"/>
        <v/>
      </c>
      <c r="BR138" s="164" t="str">
        <f t="shared" si="88"/>
        <v/>
      </c>
      <c r="BS138" s="14" t="str">
        <f t="shared" si="89"/>
        <v/>
      </c>
      <c r="BU138" s="17" t="str">
        <f>IFERROR(IF(VLOOKUP(C138,BE!C138:D200,2,FALSE)=0,"",VLOOKUP(C138,BE!C:D,2,FALSE)),"")</f>
        <v/>
      </c>
      <c r="BV138" s="154" t="str">
        <f t="shared" si="86"/>
        <v/>
      </c>
      <c r="CF138" t="str">
        <f>IF(BU138&lt;&gt;"", IFERROR(IF(VLOOKUP(C138,MACUAHANG!$A$5:$B$67,2,FALSE)=0,"",VLOOKUP(C138,MACUAHANG!$A$5:$B$67,2,FALSE)), ""), "")</f>
        <v/>
      </c>
      <c r="CH138" t="str">
        <f t="shared" si="90"/>
        <v/>
      </c>
      <c r="CQ138" s="158" t="str">
        <f t="shared" si="91"/>
        <v/>
      </c>
      <c r="CS138" s="22" t="str">
        <f t="shared" si="92"/>
        <v/>
      </c>
      <c r="DX138" s="22" t="str">
        <f t="shared" si="93"/>
        <v/>
      </c>
      <c r="FC138" s="22" t="str">
        <f t="shared" si="94"/>
        <v/>
      </c>
      <c r="IR138" s="22" t="str">
        <f t="shared" si="95"/>
        <v/>
      </c>
    </row>
    <row r="139" spans="1:252" ht="22.5" customHeight="1">
      <c r="A139" s="9"/>
      <c r="B139" s="9"/>
      <c r="C139" s="9"/>
      <c r="D139" s="26"/>
      <c r="BO139" s="158" t="str">
        <f t="shared" si="87"/>
        <v/>
      </c>
      <c r="BR139" s="164" t="str">
        <f t="shared" si="88"/>
        <v/>
      </c>
      <c r="BS139" s="14" t="str">
        <f t="shared" si="89"/>
        <v/>
      </c>
      <c r="BU139" s="17" t="str">
        <f>IFERROR(IF(VLOOKUP(C139,BE!C139:D201,2,FALSE)=0,"",VLOOKUP(C139,BE!C:D,2,FALSE)),"")</f>
        <v/>
      </c>
      <c r="BV139" s="154" t="str">
        <f t="shared" si="86"/>
        <v/>
      </c>
      <c r="CF139" t="str">
        <f>IF(BU139&lt;&gt;"", IFERROR(IF(VLOOKUP(C139,MACUAHANG!$A$5:$B$67,2,FALSE)=0,"",VLOOKUP(C139,MACUAHANG!$A$5:$B$67,2,FALSE)), ""), "")</f>
        <v/>
      </c>
      <c r="CH139" t="str">
        <f t="shared" si="90"/>
        <v/>
      </c>
      <c r="CQ139" s="158" t="str">
        <f t="shared" si="91"/>
        <v/>
      </c>
      <c r="CS139" s="22" t="str">
        <f t="shared" si="92"/>
        <v/>
      </c>
      <c r="DX139" s="22" t="str">
        <f t="shared" si="93"/>
        <v/>
      </c>
      <c r="FC139" s="22" t="str">
        <f t="shared" si="94"/>
        <v/>
      </c>
      <c r="IR139" s="22" t="str">
        <f t="shared" si="95"/>
        <v/>
      </c>
    </row>
    <row r="140" spans="1:252" ht="22.5" customHeight="1">
      <c r="A140" s="9"/>
      <c r="B140" s="9"/>
      <c r="C140" s="9"/>
      <c r="D140" s="26"/>
      <c r="BO140" s="158" t="str">
        <f t="shared" si="87"/>
        <v/>
      </c>
      <c r="BR140" s="164" t="str">
        <f t="shared" si="88"/>
        <v/>
      </c>
      <c r="BS140" s="14" t="str">
        <f t="shared" si="89"/>
        <v/>
      </c>
      <c r="BU140" s="17" t="str">
        <f>IFERROR(IF(VLOOKUP(C140,BE!C140:D202,2,FALSE)=0,"",VLOOKUP(C140,BE!C:D,2,FALSE)),"")</f>
        <v/>
      </c>
      <c r="BV140" s="154" t="str">
        <f t="shared" si="86"/>
        <v/>
      </c>
      <c r="CF140" t="str">
        <f>IF(BU140&lt;&gt;"", IFERROR(IF(VLOOKUP(C140,MACUAHANG!$A$5:$B$67,2,FALSE)=0,"",VLOOKUP(C140,MACUAHANG!$A$5:$B$67,2,FALSE)), ""), "")</f>
        <v/>
      </c>
      <c r="CH140" t="str">
        <f t="shared" si="90"/>
        <v/>
      </c>
      <c r="CQ140" s="158" t="str">
        <f t="shared" si="91"/>
        <v/>
      </c>
      <c r="CS140" s="22" t="str">
        <f t="shared" si="92"/>
        <v/>
      </c>
      <c r="DX140" s="22" t="str">
        <f t="shared" si="93"/>
        <v/>
      </c>
      <c r="FC140" s="22" t="str">
        <f t="shared" si="94"/>
        <v/>
      </c>
      <c r="IR140" s="22" t="str">
        <f t="shared" si="95"/>
        <v/>
      </c>
    </row>
    <row r="141" spans="1:252" ht="22.5" customHeight="1">
      <c r="A141" s="9"/>
      <c r="B141" s="9"/>
      <c r="C141" s="9"/>
      <c r="D141" s="26"/>
      <c r="BO141" s="158" t="str">
        <f t="shared" si="87"/>
        <v/>
      </c>
      <c r="BR141" s="164" t="str">
        <f t="shared" si="88"/>
        <v/>
      </c>
      <c r="BS141" s="14" t="str">
        <f t="shared" si="89"/>
        <v/>
      </c>
      <c r="BU141" s="17" t="str">
        <f>IFERROR(IF(VLOOKUP(C141,BE!C141:D203,2,FALSE)=0,"",VLOOKUP(C141,BE!C:D,2,FALSE)),"")</f>
        <v/>
      </c>
      <c r="BV141" s="154" t="str">
        <f t="shared" si="86"/>
        <v/>
      </c>
      <c r="CF141" t="str">
        <f>IF(BU141&lt;&gt;"", IFERROR(IF(VLOOKUP(C141,MACUAHANG!$A$5:$B$67,2,FALSE)=0,"",VLOOKUP(C141,MACUAHANG!$A$5:$B$67,2,FALSE)), ""), "")</f>
        <v/>
      </c>
      <c r="CH141" t="str">
        <f t="shared" si="90"/>
        <v/>
      </c>
      <c r="CQ141" s="158" t="str">
        <f t="shared" si="91"/>
        <v/>
      </c>
      <c r="CS141" s="22" t="str">
        <f t="shared" si="92"/>
        <v/>
      </c>
      <c r="DX141" s="22" t="str">
        <f t="shared" si="93"/>
        <v/>
      </c>
      <c r="FC141" s="22" t="str">
        <f t="shared" si="94"/>
        <v/>
      </c>
      <c r="IR141" s="22" t="str">
        <f t="shared" si="95"/>
        <v/>
      </c>
    </row>
    <row r="142" spans="1:252" ht="22.5" customHeight="1">
      <c r="A142" s="9"/>
      <c r="B142" s="9"/>
      <c r="C142" s="9"/>
      <c r="D142" s="26"/>
      <c r="BO142" s="158" t="str">
        <f t="shared" si="87"/>
        <v/>
      </c>
      <c r="BR142" s="164" t="str">
        <f t="shared" si="88"/>
        <v/>
      </c>
      <c r="BS142" s="14" t="str">
        <f t="shared" si="89"/>
        <v/>
      </c>
      <c r="BU142" s="17" t="str">
        <f>IFERROR(IF(VLOOKUP(C142,BE!C142:D204,2,FALSE)=0,"",VLOOKUP(C142,BE!C:D,2,FALSE)),"")</f>
        <v/>
      </c>
      <c r="BV142" s="154" t="str">
        <f t="shared" si="86"/>
        <v/>
      </c>
      <c r="CF142" t="str">
        <f>IF(BU142&lt;&gt;"", IFERROR(IF(VLOOKUP(C142,MACUAHANG!$A$5:$B$67,2,FALSE)=0,"",VLOOKUP(C142,MACUAHANG!$A$5:$B$67,2,FALSE)), ""), "")</f>
        <v/>
      </c>
      <c r="CH142" t="str">
        <f t="shared" si="90"/>
        <v/>
      </c>
      <c r="CQ142" s="158" t="str">
        <f t="shared" si="91"/>
        <v/>
      </c>
      <c r="CS142" s="22" t="str">
        <f t="shared" si="92"/>
        <v/>
      </c>
      <c r="DX142" s="22" t="str">
        <f t="shared" si="93"/>
        <v/>
      </c>
      <c r="FC142" s="22" t="str">
        <f t="shared" si="94"/>
        <v/>
      </c>
      <c r="IR142" s="22" t="str">
        <f t="shared" si="95"/>
        <v/>
      </c>
    </row>
    <row r="143" spans="1:252" ht="22.5" customHeight="1">
      <c r="A143" s="9"/>
      <c r="B143" s="9"/>
      <c r="C143" s="9"/>
      <c r="D143" s="26"/>
      <c r="BO143" s="158" t="str">
        <f t="shared" si="87"/>
        <v/>
      </c>
      <c r="BR143" s="164" t="str">
        <f t="shared" si="88"/>
        <v/>
      </c>
      <c r="BS143" s="14" t="str">
        <f t="shared" si="89"/>
        <v/>
      </c>
      <c r="BU143" s="17" t="str">
        <f>IFERROR(IF(VLOOKUP(C143,BE!C143:D205,2,FALSE)=0,"",VLOOKUP(C143,BE!C:D,2,FALSE)),"")</f>
        <v/>
      </c>
      <c r="BV143" s="154" t="str">
        <f t="shared" si="86"/>
        <v/>
      </c>
      <c r="CF143" t="str">
        <f>IF(BU143&lt;&gt;"", IFERROR(IF(VLOOKUP(C143,MACUAHANG!$A$5:$B$67,2,FALSE)=0,"",VLOOKUP(C143,MACUAHANG!$A$5:$B$67,2,FALSE)), ""), "")</f>
        <v/>
      </c>
      <c r="CH143" t="str">
        <f t="shared" si="90"/>
        <v/>
      </c>
      <c r="CQ143" s="158" t="str">
        <f t="shared" si="91"/>
        <v/>
      </c>
      <c r="CS143" s="22" t="str">
        <f t="shared" si="92"/>
        <v/>
      </c>
      <c r="DX143" s="22" t="str">
        <f t="shared" si="93"/>
        <v/>
      </c>
      <c r="FC143" s="22" t="str">
        <f t="shared" si="94"/>
        <v/>
      </c>
      <c r="IR143" s="22" t="str">
        <f t="shared" si="95"/>
        <v/>
      </c>
    </row>
    <row r="144" spans="1:252" ht="22.5" customHeight="1">
      <c r="A144" s="9"/>
      <c r="B144" s="9"/>
      <c r="C144" s="9"/>
      <c r="D144" s="26"/>
      <c r="BO144" s="158" t="str">
        <f t="shared" si="87"/>
        <v/>
      </c>
      <c r="BR144" s="164" t="str">
        <f t="shared" si="88"/>
        <v/>
      </c>
      <c r="BS144" s="14" t="str">
        <f t="shared" si="89"/>
        <v/>
      </c>
      <c r="BU144" s="17" t="str">
        <f>IFERROR(IF(VLOOKUP(C144,BE!C144:D206,2,FALSE)=0,"",VLOOKUP(C144,BE!C:D,2,FALSE)),"")</f>
        <v/>
      </c>
      <c r="BV144" s="154" t="str">
        <f t="shared" si="86"/>
        <v/>
      </c>
      <c r="CF144" t="str">
        <f>IF(BU144&lt;&gt;"", IFERROR(IF(VLOOKUP(C144,MACUAHANG!$A$5:$B$67,2,FALSE)=0,"",VLOOKUP(C144,MACUAHANG!$A$5:$B$67,2,FALSE)), ""), "")</f>
        <v/>
      </c>
      <c r="CH144" t="str">
        <f t="shared" si="90"/>
        <v/>
      </c>
      <c r="CQ144" s="158" t="str">
        <f t="shared" si="91"/>
        <v/>
      </c>
      <c r="CS144" s="22" t="str">
        <f t="shared" si="92"/>
        <v/>
      </c>
      <c r="DX144" s="22" t="str">
        <f t="shared" si="93"/>
        <v/>
      </c>
      <c r="FC144" s="22" t="str">
        <f t="shared" si="94"/>
        <v/>
      </c>
      <c r="IR144" s="22" t="str">
        <f t="shared" si="95"/>
        <v/>
      </c>
    </row>
    <row r="145" spans="1:252" ht="22.5" customHeight="1">
      <c r="A145" s="9"/>
      <c r="B145" s="9"/>
      <c r="C145" s="9"/>
      <c r="D145" s="26"/>
      <c r="BO145" s="158" t="str">
        <f t="shared" si="87"/>
        <v/>
      </c>
      <c r="BR145" s="164" t="str">
        <f t="shared" si="88"/>
        <v/>
      </c>
      <c r="BS145" s="14" t="str">
        <f t="shared" si="89"/>
        <v/>
      </c>
      <c r="BU145" s="17" t="str">
        <f>IFERROR(IF(VLOOKUP(C145,BE!C145:D207,2,FALSE)=0,"",VLOOKUP(C145,BE!C:D,2,FALSE)),"")</f>
        <v/>
      </c>
      <c r="BV145" s="154" t="str">
        <f t="shared" si="86"/>
        <v/>
      </c>
      <c r="CF145" t="str">
        <f>IF(BU145&lt;&gt;"", IFERROR(IF(VLOOKUP(C145,MACUAHANG!$A$5:$B$67,2,FALSE)=0,"",VLOOKUP(C145,MACUAHANG!$A$5:$B$67,2,FALSE)), ""), "")</f>
        <v/>
      </c>
      <c r="CH145" t="str">
        <f t="shared" si="90"/>
        <v/>
      </c>
      <c r="CQ145" s="158" t="str">
        <f t="shared" si="91"/>
        <v/>
      </c>
      <c r="CS145" s="22" t="str">
        <f t="shared" si="92"/>
        <v/>
      </c>
      <c r="DX145" s="22" t="str">
        <f t="shared" si="93"/>
        <v/>
      </c>
      <c r="FC145" s="22" t="str">
        <f t="shared" si="94"/>
        <v/>
      </c>
      <c r="IR145" s="22" t="str">
        <f t="shared" si="95"/>
        <v/>
      </c>
    </row>
    <row r="146" spans="1:252" ht="22.5" customHeight="1">
      <c r="A146" s="9"/>
      <c r="B146" s="9"/>
      <c r="C146" s="9"/>
      <c r="D146" s="26"/>
      <c r="BO146" s="158" t="str">
        <f t="shared" si="87"/>
        <v/>
      </c>
      <c r="BR146" s="164" t="str">
        <f t="shared" si="88"/>
        <v/>
      </c>
      <c r="BS146" s="14" t="str">
        <f t="shared" si="89"/>
        <v/>
      </c>
      <c r="BU146" s="17" t="str">
        <f>IFERROR(IF(VLOOKUP(C146,BE!C146:D208,2,FALSE)=0,"",VLOOKUP(C146,BE!C:D,2,FALSE)),"")</f>
        <v/>
      </c>
      <c r="BV146" s="154" t="str">
        <f t="shared" si="86"/>
        <v/>
      </c>
      <c r="CF146" t="str">
        <f>IF(BU146&lt;&gt;"", IFERROR(IF(VLOOKUP(C146,MACUAHANG!$A$5:$B$67,2,FALSE)=0,"",VLOOKUP(C146,MACUAHANG!$A$5:$B$67,2,FALSE)), ""), "")</f>
        <v/>
      </c>
      <c r="CH146" t="str">
        <f t="shared" si="90"/>
        <v/>
      </c>
      <c r="CQ146" s="158" t="str">
        <f t="shared" si="91"/>
        <v/>
      </c>
      <c r="CS146" s="22" t="str">
        <f t="shared" si="92"/>
        <v/>
      </c>
      <c r="DX146" s="22" t="str">
        <f t="shared" si="93"/>
        <v/>
      </c>
      <c r="FC146" s="22" t="str">
        <f t="shared" si="94"/>
        <v/>
      </c>
      <c r="IR146" s="22" t="str">
        <f t="shared" si="95"/>
        <v/>
      </c>
    </row>
    <row r="147" spans="1:252" ht="22.5" customHeight="1">
      <c r="A147" s="9"/>
      <c r="B147" s="9"/>
      <c r="C147" s="9"/>
      <c r="D147" s="26"/>
      <c r="BO147" s="158" t="str">
        <f t="shared" si="87"/>
        <v/>
      </c>
      <c r="BR147" s="164" t="str">
        <f t="shared" si="88"/>
        <v/>
      </c>
      <c r="BS147" s="14" t="str">
        <f t="shared" si="89"/>
        <v/>
      </c>
      <c r="BU147" s="17" t="str">
        <f>IFERROR(IF(VLOOKUP(C147,BE!C147:D209,2,FALSE)=0,"",VLOOKUP(C147,BE!C:D,2,FALSE)),"")</f>
        <v/>
      </c>
      <c r="BV147" s="154" t="str">
        <f t="shared" si="86"/>
        <v/>
      </c>
      <c r="CF147" t="str">
        <f>IF(BU147&lt;&gt;"", IFERROR(IF(VLOOKUP(C147,MACUAHANG!$A$5:$B$67,2,FALSE)=0,"",VLOOKUP(C147,MACUAHANG!$A$5:$B$67,2,FALSE)), ""), "")</f>
        <v/>
      </c>
      <c r="CH147" t="str">
        <f t="shared" si="90"/>
        <v/>
      </c>
      <c r="CQ147" s="158" t="str">
        <f t="shared" si="91"/>
        <v/>
      </c>
      <c r="CS147" s="22" t="str">
        <f t="shared" si="92"/>
        <v/>
      </c>
      <c r="DX147" s="22" t="str">
        <f t="shared" si="93"/>
        <v/>
      </c>
      <c r="FC147" s="22" t="str">
        <f t="shared" si="94"/>
        <v/>
      </c>
      <c r="IR147" s="22" t="str">
        <f t="shared" si="95"/>
        <v/>
      </c>
    </row>
    <row r="148" spans="1:252" ht="22.5" customHeight="1">
      <c r="A148" s="9"/>
      <c r="B148" s="9"/>
      <c r="C148" s="9"/>
      <c r="D148" s="26"/>
      <c r="BO148" s="158" t="str">
        <f t="shared" si="87"/>
        <v/>
      </c>
      <c r="BR148" s="164" t="str">
        <f t="shared" si="88"/>
        <v/>
      </c>
      <c r="BS148" s="14" t="str">
        <f t="shared" si="89"/>
        <v/>
      </c>
      <c r="BU148" s="17" t="str">
        <f>IFERROR(IF(VLOOKUP(C148,BE!C148:D210,2,FALSE)=0,"",VLOOKUP(C148,BE!C:D,2,FALSE)),"")</f>
        <v/>
      </c>
      <c r="BV148" s="154" t="str">
        <f t="shared" si="86"/>
        <v/>
      </c>
      <c r="CF148" t="str">
        <f>IF(BU148&lt;&gt;"", IFERROR(IF(VLOOKUP(C148,MACUAHANG!$A$5:$B$67,2,FALSE)=0,"",VLOOKUP(C148,MACUAHANG!$A$5:$B$67,2,FALSE)), ""), "")</f>
        <v/>
      </c>
      <c r="CH148" t="str">
        <f t="shared" si="90"/>
        <v/>
      </c>
      <c r="CQ148" s="158" t="str">
        <f t="shared" si="91"/>
        <v/>
      </c>
      <c r="CS148" s="22" t="str">
        <f t="shared" si="92"/>
        <v/>
      </c>
      <c r="DX148" s="22" t="str">
        <f t="shared" si="93"/>
        <v/>
      </c>
      <c r="FC148" s="22" t="str">
        <f t="shared" si="94"/>
        <v/>
      </c>
      <c r="IR148" s="22" t="str">
        <f t="shared" si="95"/>
        <v/>
      </c>
    </row>
    <row r="149" spans="1:252" ht="22.5" customHeight="1">
      <c r="A149" s="9"/>
      <c r="B149" s="9"/>
      <c r="C149" s="9"/>
      <c r="D149" s="26"/>
      <c r="CS149" s="22" t="str">
        <f t="shared" si="92"/>
        <v/>
      </c>
      <c r="DX149" s="22" t="str">
        <f t="shared" si="93"/>
        <v/>
      </c>
      <c r="FC149" s="22" t="str">
        <f t="shared" si="94"/>
        <v/>
      </c>
      <c r="IR149" s="22" t="str">
        <f t="shared" si="95"/>
        <v/>
      </c>
    </row>
    <row r="150" spans="1:252" ht="22.5" customHeight="1">
      <c r="A150" s="9"/>
      <c r="B150" s="9"/>
      <c r="C150" s="9"/>
      <c r="D150" s="26"/>
      <c r="CS150" s="22" t="str">
        <f t="shared" si="92"/>
        <v/>
      </c>
      <c r="DX150" s="22" t="str">
        <f t="shared" si="93"/>
        <v/>
      </c>
      <c r="FC150" s="22" t="str">
        <f t="shared" si="94"/>
        <v/>
      </c>
      <c r="IR150" s="22" t="str">
        <f t="shared" si="95"/>
        <v/>
      </c>
    </row>
    <row r="151" spans="1:252" ht="22.5" customHeight="1">
      <c r="A151" s="9"/>
      <c r="B151" s="9"/>
      <c r="C151" s="9"/>
      <c r="D151" s="26"/>
      <c r="CS151" s="22" t="str">
        <f t="shared" si="92"/>
        <v/>
      </c>
      <c r="DX151" s="22" t="str">
        <f t="shared" si="93"/>
        <v/>
      </c>
      <c r="FC151" s="22" t="str">
        <f t="shared" si="94"/>
        <v/>
      </c>
      <c r="IR151" s="22" t="str">
        <f t="shared" si="95"/>
        <v/>
      </c>
    </row>
    <row r="152" spans="1:252" ht="22.5" customHeight="1">
      <c r="A152" s="9"/>
      <c r="B152" s="9"/>
      <c r="C152" s="9"/>
      <c r="D152" s="26"/>
      <c r="CS152" s="22" t="str">
        <f t="shared" si="92"/>
        <v/>
      </c>
      <c r="DX152" s="22" t="str">
        <f t="shared" si="93"/>
        <v/>
      </c>
      <c r="FC152" s="22" t="str">
        <f t="shared" si="94"/>
        <v/>
      </c>
      <c r="IR152" s="22" t="str">
        <f t="shared" si="95"/>
        <v/>
      </c>
    </row>
    <row r="153" spans="1:252" ht="22.5" customHeight="1">
      <c r="A153" s="9"/>
      <c r="B153" s="9"/>
      <c r="C153" s="9"/>
      <c r="D153" s="26"/>
      <c r="CS153" s="22" t="str">
        <f t="shared" si="92"/>
        <v/>
      </c>
      <c r="DX153" s="22" t="str">
        <f t="shared" si="93"/>
        <v/>
      </c>
      <c r="FC153" s="22" t="str">
        <f t="shared" si="94"/>
        <v/>
      </c>
      <c r="IR153" s="22" t="str">
        <f t="shared" si="95"/>
        <v/>
      </c>
    </row>
    <row r="154" spans="1:252" ht="22.5" customHeight="1">
      <c r="A154" s="9"/>
      <c r="B154" s="9"/>
      <c r="C154" s="9"/>
      <c r="D154" s="26"/>
      <c r="CS154" s="22" t="str">
        <f t="shared" si="92"/>
        <v/>
      </c>
      <c r="DX154" s="22" t="str">
        <f t="shared" si="93"/>
        <v/>
      </c>
      <c r="FC154" s="22" t="str">
        <f t="shared" si="94"/>
        <v/>
      </c>
      <c r="IR154" s="22" t="str">
        <f t="shared" si="95"/>
        <v/>
      </c>
    </row>
    <row r="155" spans="1:252" ht="22.5" customHeight="1">
      <c r="A155" s="9"/>
      <c r="B155" s="9"/>
      <c r="C155" s="9"/>
      <c r="D155" s="26"/>
      <c r="CS155" s="22" t="str">
        <f t="shared" si="92"/>
        <v/>
      </c>
      <c r="DX155" s="22" t="str">
        <f t="shared" si="93"/>
        <v/>
      </c>
      <c r="FC155" s="22" t="str">
        <f t="shared" si="94"/>
        <v/>
      </c>
      <c r="IR155" s="22" t="str">
        <f t="shared" si="95"/>
        <v/>
      </c>
    </row>
    <row r="156" spans="1:252" ht="22.5" customHeight="1">
      <c r="A156" s="9"/>
      <c r="B156" s="9"/>
      <c r="C156" s="9"/>
      <c r="D156" s="26"/>
      <c r="CS156" s="22" t="str">
        <f t="shared" si="92"/>
        <v/>
      </c>
      <c r="DX156" s="22" t="str">
        <f t="shared" si="93"/>
        <v/>
      </c>
      <c r="FC156" s="22" t="str">
        <f t="shared" si="94"/>
        <v/>
      </c>
      <c r="IR156" s="22" t="str">
        <f t="shared" si="95"/>
        <v/>
      </c>
    </row>
    <row r="157" spans="1:252" ht="22.5" customHeight="1">
      <c r="A157" s="9"/>
      <c r="B157" s="9"/>
      <c r="C157" s="9"/>
      <c r="D157" s="26"/>
      <c r="CS157" s="22" t="str">
        <f t="shared" si="92"/>
        <v/>
      </c>
      <c r="DX157" s="22" t="str">
        <f t="shared" si="93"/>
        <v/>
      </c>
      <c r="FC157" s="22" t="str">
        <f t="shared" si="94"/>
        <v/>
      </c>
      <c r="IR157" s="22" t="str">
        <f t="shared" si="95"/>
        <v/>
      </c>
    </row>
    <row r="158" spans="1:252" ht="22.5" customHeight="1">
      <c r="A158" s="9"/>
      <c r="B158" s="9"/>
      <c r="C158" s="9"/>
      <c r="D158" s="26"/>
      <c r="CS158" s="22" t="str">
        <f t="shared" si="92"/>
        <v/>
      </c>
      <c r="DX158" s="22" t="str">
        <f t="shared" si="93"/>
        <v/>
      </c>
      <c r="FC158" s="22" t="str">
        <f t="shared" si="94"/>
        <v/>
      </c>
      <c r="IR158" s="22" t="str">
        <f t="shared" si="95"/>
        <v/>
      </c>
    </row>
    <row r="159" spans="1:252" ht="22.5" customHeight="1">
      <c r="A159" s="9"/>
      <c r="B159" s="9"/>
      <c r="C159" s="9"/>
      <c r="D159" s="26"/>
      <c r="CS159" s="22" t="str">
        <f t="shared" si="92"/>
        <v/>
      </c>
      <c r="DX159" s="22" t="str">
        <f t="shared" si="93"/>
        <v/>
      </c>
      <c r="FC159" s="22" t="str">
        <f t="shared" si="94"/>
        <v/>
      </c>
      <c r="IR159" s="22" t="str">
        <f t="shared" si="95"/>
        <v/>
      </c>
    </row>
    <row r="160" spans="1:252" ht="22.5" customHeight="1">
      <c r="A160" s="9"/>
      <c r="B160" s="9"/>
      <c r="C160" s="9"/>
      <c r="D160" s="26"/>
      <c r="CS160" s="22" t="str">
        <f t="shared" si="92"/>
        <v/>
      </c>
      <c r="DX160" s="22" t="str">
        <f t="shared" si="93"/>
        <v/>
      </c>
      <c r="FC160" s="22" t="str">
        <f t="shared" si="94"/>
        <v/>
      </c>
      <c r="IR160" s="22" t="str">
        <f t="shared" si="95"/>
        <v/>
      </c>
    </row>
    <row r="161" spans="1:252" ht="22.5" customHeight="1">
      <c r="A161" s="9"/>
      <c r="B161" s="9"/>
      <c r="C161" s="9"/>
      <c r="D161" s="26"/>
      <c r="CS161" s="22" t="str">
        <f t="shared" si="92"/>
        <v/>
      </c>
      <c r="DX161" s="22" t="str">
        <f t="shared" si="93"/>
        <v/>
      </c>
      <c r="FC161" s="22" t="str">
        <f t="shared" si="94"/>
        <v/>
      </c>
      <c r="IR161" s="22" t="str">
        <f t="shared" si="95"/>
        <v/>
      </c>
    </row>
    <row r="162" spans="1:252" ht="22.5" customHeight="1">
      <c r="A162" s="9"/>
      <c r="B162" s="9"/>
      <c r="C162" s="9"/>
      <c r="D162" s="26"/>
      <c r="CS162" s="22" t="str">
        <f t="shared" si="92"/>
        <v/>
      </c>
      <c r="DX162" s="22" t="str">
        <f t="shared" si="93"/>
        <v/>
      </c>
      <c r="FC162" s="22" t="str">
        <f t="shared" si="94"/>
        <v/>
      </c>
      <c r="IR162" s="22" t="str">
        <f t="shared" si="95"/>
        <v/>
      </c>
    </row>
    <row r="163" spans="1:252" ht="22.5" customHeight="1">
      <c r="A163" s="9"/>
      <c r="B163" s="9"/>
      <c r="C163" s="9"/>
      <c r="D163" s="26"/>
      <c r="CS163" s="22" t="str">
        <f t="shared" si="92"/>
        <v/>
      </c>
      <c r="DX163" s="22" t="str">
        <f t="shared" si="93"/>
        <v/>
      </c>
      <c r="FC163" s="22" t="str">
        <f t="shared" si="94"/>
        <v/>
      </c>
      <c r="IR163" s="22" t="str">
        <f t="shared" si="95"/>
        <v/>
      </c>
    </row>
    <row r="164" spans="1:252" ht="22.5" customHeight="1">
      <c r="A164" s="9"/>
      <c r="B164" s="9"/>
      <c r="C164" s="9"/>
      <c r="D164" s="26"/>
      <c r="CS164" s="22" t="str">
        <f t="shared" si="92"/>
        <v/>
      </c>
      <c r="DX164" s="22" t="str">
        <f t="shared" si="93"/>
        <v/>
      </c>
      <c r="FC164" s="22" t="str">
        <f t="shared" si="94"/>
        <v/>
      </c>
      <c r="IR164" s="22" t="str">
        <f t="shared" si="95"/>
        <v/>
      </c>
    </row>
    <row r="165" spans="1:252" ht="22.5" customHeight="1">
      <c r="A165" s="9"/>
      <c r="B165" s="9"/>
      <c r="C165" s="9"/>
      <c r="D165" s="26"/>
      <c r="CS165" s="22" t="str">
        <f t="shared" si="92"/>
        <v/>
      </c>
      <c r="DX165" s="22" t="str">
        <f t="shared" si="93"/>
        <v/>
      </c>
      <c r="FC165" s="22" t="str">
        <f t="shared" si="94"/>
        <v/>
      </c>
      <c r="IR165" s="22" t="str">
        <f t="shared" si="95"/>
        <v/>
      </c>
    </row>
    <row r="166" spans="1:252" ht="22.5" customHeight="1">
      <c r="A166" s="9"/>
      <c r="B166" s="9"/>
      <c r="C166" s="9"/>
      <c r="D166" s="26"/>
      <c r="CS166" s="22" t="str">
        <f t="shared" si="92"/>
        <v/>
      </c>
      <c r="DX166" s="22" t="str">
        <f t="shared" si="93"/>
        <v/>
      </c>
      <c r="FC166" s="22" t="str">
        <f t="shared" si="94"/>
        <v/>
      </c>
      <c r="IR166" s="22" t="str">
        <f t="shared" si="95"/>
        <v/>
      </c>
    </row>
    <row r="167" spans="1:252" ht="22.5" customHeight="1">
      <c r="A167" s="9"/>
      <c r="B167" s="9"/>
      <c r="C167" s="9"/>
      <c r="D167" s="26"/>
      <c r="CS167" s="22" t="str">
        <f t="shared" si="92"/>
        <v/>
      </c>
      <c r="DX167" s="22" t="str">
        <f t="shared" si="93"/>
        <v/>
      </c>
      <c r="FC167" s="22" t="str">
        <f t="shared" si="94"/>
        <v/>
      </c>
      <c r="IR167" s="22" t="str">
        <f t="shared" si="95"/>
        <v/>
      </c>
    </row>
    <row r="168" spans="1:252" ht="22.5" customHeight="1">
      <c r="A168" s="9"/>
      <c r="B168" s="9"/>
      <c r="C168" s="9"/>
      <c r="D168" s="26"/>
      <c r="CS168" s="22" t="str">
        <f t="shared" si="92"/>
        <v/>
      </c>
      <c r="DX168" s="22" t="str">
        <f t="shared" si="93"/>
        <v/>
      </c>
      <c r="FC168" s="22" t="str">
        <f t="shared" si="94"/>
        <v/>
      </c>
      <c r="IR168" s="22" t="str">
        <f t="shared" si="95"/>
        <v/>
      </c>
    </row>
    <row r="169" spans="1:252" ht="22.5" customHeight="1">
      <c r="A169" s="9"/>
      <c r="B169" s="9"/>
      <c r="C169" s="9"/>
      <c r="D169" s="26"/>
      <c r="CS169" s="22" t="str">
        <f t="shared" si="92"/>
        <v/>
      </c>
      <c r="DX169" s="22" t="str">
        <f t="shared" si="93"/>
        <v/>
      </c>
      <c r="FC169" s="22" t="str">
        <f t="shared" si="94"/>
        <v/>
      </c>
      <c r="IR169" s="22" t="str">
        <f t="shared" si="95"/>
        <v/>
      </c>
    </row>
    <row r="170" spans="1:252" ht="22.5" customHeight="1">
      <c r="A170" s="9"/>
      <c r="B170" s="9"/>
      <c r="C170" s="9"/>
      <c r="D170" s="26"/>
      <c r="CS170" s="22" t="str">
        <f t="shared" si="92"/>
        <v/>
      </c>
      <c r="DX170" s="22" t="str">
        <f t="shared" si="93"/>
        <v/>
      </c>
      <c r="FC170" s="22" t="str">
        <f t="shared" si="94"/>
        <v/>
      </c>
      <c r="IR170" s="22" t="str">
        <f t="shared" si="95"/>
        <v/>
      </c>
    </row>
    <row r="171" spans="1:252" ht="22.5" customHeight="1">
      <c r="A171" s="9"/>
      <c r="B171" s="9"/>
      <c r="C171" s="9"/>
      <c r="D171" s="26"/>
      <c r="CS171" s="22" t="str">
        <f t="shared" si="92"/>
        <v/>
      </c>
      <c r="DX171" s="22" t="str">
        <f t="shared" si="93"/>
        <v/>
      </c>
      <c r="FC171" s="22" t="str">
        <f t="shared" si="94"/>
        <v/>
      </c>
      <c r="IR171" s="22" t="str">
        <f t="shared" si="95"/>
        <v/>
      </c>
    </row>
    <row r="172" spans="1:252" ht="22.5" customHeight="1">
      <c r="A172" s="9"/>
      <c r="B172" s="9"/>
      <c r="C172" s="9"/>
      <c r="D172" s="26"/>
      <c r="CS172" s="22" t="str">
        <f t="shared" si="92"/>
        <v/>
      </c>
      <c r="DX172" s="22" t="str">
        <f t="shared" si="93"/>
        <v/>
      </c>
      <c r="FC172" s="22" t="str">
        <f t="shared" si="94"/>
        <v/>
      </c>
      <c r="IR172" s="22" t="str">
        <f t="shared" si="95"/>
        <v/>
      </c>
    </row>
    <row r="173" spans="1:252" ht="22.5" customHeight="1">
      <c r="A173" s="9"/>
      <c r="B173" s="9"/>
      <c r="C173" s="9"/>
      <c r="D173" s="26"/>
      <c r="CS173" s="22" t="str">
        <f t="shared" si="92"/>
        <v/>
      </c>
      <c r="DX173" s="22" t="str">
        <f t="shared" si="93"/>
        <v/>
      </c>
      <c r="FC173" s="22" t="str">
        <f t="shared" si="94"/>
        <v/>
      </c>
      <c r="IR173" s="22" t="str">
        <f t="shared" si="95"/>
        <v/>
      </c>
    </row>
    <row r="174" spans="1:252" ht="22.5" customHeight="1">
      <c r="A174" s="9"/>
      <c r="B174" s="9"/>
      <c r="C174" s="9"/>
      <c r="D174" s="26"/>
      <c r="CS174" s="22" t="str">
        <f t="shared" si="92"/>
        <v/>
      </c>
      <c r="DX174" s="22" t="str">
        <f t="shared" si="93"/>
        <v/>
      </c>
      <c r="FC174" s="22" t="str">
        <f t="shared" si="94"/>
        <v/>
      </c>
      <c r="IR174" s="22" t="str">
        <f t="shared" si="95"/>
        <v/>
      </c>
    </row>
    <row r="175" spans="1:252" ht="22.5" customHeight="1">
      <c r="A175" s="9"/>
      <c r="B175" s="9"/>
      <c r="C175" s="9"/>
      <c r="D175" s="26"/>
      <c r="CS175" s="22" t="str">
        <f t="shared" si="92"/>
        <v/>
      </c>
      <c r="DX175" s="22" t="str">
        <f t="shared" si="93"/>
        <v/>
      </c>
      <c r="FC175" s="22" t="str">
        <f t="shared" si="94"/>
        <v/>
      </c>
      <c r="IR175" s="22" t="str">
        <f t="shared" si="95"/>
        <v/>
      </c>
    </row>
    <row r="176" spans="1:252" ht="22.5" customHeight="1">
      <c r="A176" s="9"/>
      <c r="B176" s="9"/>
      <c r="C176" s="9"/>
      <c r="D176" s="26"/>
      <c r="CS176" s="22" t="str">
        <f t="shared" si="92"/>
        <v/>
      </c>
      <c r="DX176" s="22" t="str">
        <f t="shared" si="93"/>
        <v/>
      </c>
      <c r="FC176" s="22" t="str">
        <f t="shared" si="94"/>
        <v/>
      </c>
      <c r="IR176" s="22" t="str">
        <f t="shared" si="95"/>
        <v/>
      </c>
    </row>
    <row r="177" spans="1:252" ht="22.5" customHeight="1">
      <c r="A177" s="9"/>
      <c r="B177" s="9"/>
      <c r="C177" s="9"/>
      <c r="D177" s="26"/>
      <c r="CS177" s="22" t="str">
        <f t="shared" si="92"/>
        <v/>
      </c>
      <c r="DX177" s="22" t="str">
        <f t="shared" si="93"/>
        <v/>
      </c>
      <c r="FC177" s="22" t="str">
        <f t="shared" si="94"/>
        <v/>
      </c>
      <c r="IR177" s="22" t="str">
        <f t="shared" si="95"/>
        <v/>
      </c>
    </row>
    <row r="178" spans="1:252" ht="22.5" customHeight="1">
      <c r="A178" s="9"/>
      <c r="B178" s="9"/>
      <c r="C178" s="9"/>
      <c r="D178" s="26"/>
      <c r="CS178" s="22" t="str">
        <f t="shared" si="92"/>
        <v/>
      </c>
      <c r="DX178" s="22" t="str">
        <f t="shared" si="93"/>
        <v/>
      </c>
      <c r="FC178" s="22" t="str">
        <f t="shared" si="94"/>
        <v/>
      </c>
      <c r="IR178" s="22" t="str">
        <f t="shared" si="95"/>
        <v/>
      </c>
    </row>
    <row r="179" spans="1:252" ht="22.5" customHeight="1">
      <c r="A179" s="9"/>
      <c r="B179" s="9"/>
      <c r="C179" s="9"/>
      <c r="D179" s="26"/>
      <c r="CS179" s="22" t="str">
        <f t="shared" si="92"/>
        <v/>
      </c>
      <c r="DX179" s="22" t="str">
        <f t="shared" si="93"/>
        <v/>
      </c>
      <c r="FC179" s="22" t="str">
        <f t="shared" si="94"/>
        <v/>
      </c>
      <c r="IR179" s="22" t="str">
        <f t="shared" si="95"/>
        <v/>
      </c>
    </row>
    <row r="180" spans="1:252" ht="22.5" customHeight="1">
      <c r="A180" s="9"/>
      <c r="B180" s="9"/>
      <c r="C180" s="9"/>
      <c r="D180" s="26"/>
      <c r="CS180" s="22" t="str">
        <f t="shared" si="92"/>
        <v/>
      </c>
      <c r="DX180" s="22" t="str">
        <f t="shared" si="93"/>
        <v/>
      </c>
      <c r="FC180" s="22" t="str">
        <f t="shared" si="94"/>
        <v/>
      </c>
      <c r="IR180" s="22" t="str">
        <f t="shared" si="95"/>
        <v/>
      </c>
    </row>
    <row r="181" spans="1:252" ht="22.5" customHeight="1">
      <c r="A181" s="9"/>
      <c r="B181" s="9"/>
      <c r="C181" s="9"/>
      <c r="D181" s="26"/>
      <c r="CS181" s="22" t="str">
        <f t="shared" si="92"/>
        <v/>
      </c>
      <c r="DX181" s="22" t="str">
        <f t="shared" si="93"/>
        <v/>
      </c>
      <c r="FC181" s="22" t="str">
        <f t="shared" si="94"/>
        <v/>
      </c>
      <c r="IR181" s="22" t="str">
        <f t="shared" si="95"/>
        <v/>
      </c>
    </row>
    <row r="182" spans="1:252" ht="22.5" customHeight="1">
      <c r="A182" s="9"/>
      <c r="B182" s="9"/>
      <c r="C182" s="9"/>
      <c r="D182" s="26"/>
      <c r="CS182" s="22" t="str">
        <f t="shared" si="92"/>
        <v/>
      </c>
      <c r="DX182" s="22" t="str">
        <f t="shared" si="93"/>
        <v/>
      </c>
      <c r="FC182" s="22" t="str">
        <f t="shared" si="94"/>
        <v/>
      </c>
      <c r="IR182" s="22" t="str">
        <f t="shared" si="95"/>
        <v/>
      </c>
    </row>
    <row r="183" spans="1:252" ht="22.5" customHeight="1">
      <c r="A183" s="9"/>
      <c r="B183" s="9"/>
      <c r="C183" s="9"/>
      <c r="D183" s="26"/>
      <c r="CS183" s="22" t="str">
        <f t="shared" si="92"/>
        <v/>
      </c>
      <c r="DX183" s="22" t="str">
        <f t="shared" si="93"/>
        <v/>
      </c>
      <c r="FC183" s="22" t="str">
        <f t="shared" si="94"/>
        <v/>
      </c>
      <c r="IR183" s="22" t="str">
        <f t="shared" si="95"/>
        <v/>
      </c>
    </row>
    <row r="184" spans="1:252" ht="22.5" customHeight="1">
      <c r="A184" s="9"/>
      <c r="B184" s="9"/>
      <c r="C184" s="9"/>
      <c r="D184" s="26"/>
      <c r="CS184" s="22" t="str">
        <f t="shared" si="92"/>
        <v/>
      </c>
      <c r="DX184" s="22" t="str">
        <f t="shared" si="93"/>
        <v/>
      </c>
      <c r="FC184" s="22" t="str">
        <f t="shared" si="94"/>
        <v/>
      </c>
      <c r="IR184" s="22" t="str">
        <f t="shared" si="95"/>
        <v/>
      </c>
    </row>
    <row r="185" spans="1:252" ht="22.5" customHeight="1">
      <c r="A185" s="9"/>
      <c r="B185" s="9"/>
      <c r="C185" s="9"/>
      <c r="D185" s="26"/>
      <c r="CS185" s="22" t="str">
        <f t="shared" si="92"/>
        <v/>
      </c>
      <c r="DX185" s="22" t="str">
        <f t="shared" si="93"/>
        <v/>
      </c>
      <c r="FC185" s="22" t="str">
        <f t="shared" si="94"/>
        <v/>
      </c>
      <c r="IR185" s="22" t="str">
        <f t="shared" si="95"/>
        <v/>
      </c>
    </row>
    <row r="186" spans="1:252" ht="22.5" customHeight="1">
      <c r="A186" s="9"/>
      <c r="B186" s="9"/>
      <c r="C186" s="9"/>
      <c r="D186" s="26"/>
      <c r="CS186" s="22" t="str">
        <f t="shared" si="92"/>
        <v/>
      </c>
      <c r="DX186" s="22" t="str">
        <f t="shared" si="93"/>
        <v/>
      </c>
      <c r="FC186" s="22" t="str">
        <f t="shared" si="94"/>
        <v/>
      </c>
      <c r="IR186" s="22" t="str">
        <f t="shared" si="95"/>
        <v/>
      </c>
    </row>
    <row r="187" spans="1:252" ht="22.5" customHeight="1">
      <c r="A187" s="9"/>
      <c r="B187" s="9"/>
      <c r="C187" s="9"/>
      <c r="D187" s="26"/>
      <c r="CS187" s="22" t="str">
        <f t="shared" si="92"/>
        <v/>
      </c>
      <c r="DX187" s="22" t="str">
        <f t="shared" si="93"/>
        <v/>
      </c>
      <c r="FC187" s="22" t="str">
        <f t="shared" si="94"/>
        <v/>
      </c>
      <c r="IR187" s="22" t="str">
        <f t="shared" si="95"/>
        <v/>
      </c>
    </row>
    <row r="188" spans="1:252" ht="22.5" customHeight="1">
      <c r="A188" s="9"/>
      <c r="B188" s="9"/>
      <c r="C188" s="9"/>
      <c r="D188" s="26"/>
      <c r="CS188" s="22" t="str">
        <f t="shared" si="92"/>
        <v/>
      </c>
      <c r="DX188" s="22" t="str">
        <f t="shared" si="93"/>
        <v/>
      </c>
      <c r="FC188" s="22" t="str">
        <f t="shared" si="94"/>
        <v/>
      </c>
      <c r="IR188" s="22" t="str">
        <f t="shared" si="95"/>
        <v/>
      </c>
    </row>
    <row r="189" spans="1:252" ht="22.5" customHeight="1">
      <c r="A189" s="9"/>
      <c r="B189" s="9"/>
      <c r="C189" s="9"/>
      <c r="D189" s="26"/>
      <c r="CS189" s="22" t="str">
        <f t="shared" si="92"/>
        <v/>
      </c>
      <c r="DX189" s="22" t="str">
        <f t="shared" si="93"/>
        <v/>
      </c>
      <c r="FC189" s="22" t="str">
        <f t="shared" si="94"/>
        <v/>
      </c>
      <c r="IR189" s="22" t="str">
        <f t="shared" si="95"/>
        <v/>
      </c>
    </row>
    <row r="190" spans="1:252" ht="22.5" customHeight="1">
      <c r="A190" s="9"/>
      <c r="B190" s="9"/>
      <c r="C190" s="9"/>
      <c r="D190" s="26"/>
      <c r="CS190" s="22" t="str">
        <f t="shared" si="92"/>
        <v/>
      </c>
      <c r="DX190" s="22" t="str">
        <f t="shared" si="93"/>
        <v/>
      </c>
      <c r="FC190" s="22" t="str">
        <f t="shared" si="94"/>
        <v/>
      </c>
      <c r="IR190" s="22" t="str">
        <f t="shared" si="95"/>
        <v/>
      </c>
    </row>
    <row r="191" spans="1:252" ht="22.5" customHeight="1">
      <c r="A191" s="9"/>
      <c r="B191" s="9"/>
      <c r="C191" s="9"/>
      <c r="D191" s="26"/>
      <c r="CS191" s="22" t="str">
        <f t="shared" si="92"/>
        <v/>
      </c>
      <c r="DX191" s="22" t="str">
        <f t="shared" si="93"/>
        <v/>
      </c>
      <c r="FC191" s="22" t="str">
        <f t="shared" si="94"/>
        <v/>
      </c>
      <c r="IR191" s="22" t="str">
        <f t="shared" si="95"/>
        <v/>
      </c>
    </row>
    <row r="192" spans="1:252" ht="22.5" customHeight="1">
      <c r="A192" s="9"/>
      <c r="B192" s="9"/>
      <c r="C192" s="9"/>
      <c r="D192" s="26"/>
      <c r="CS192" s="22" t="str">
        <f t="shared" si="92"/>
        <v/>
      </c>
      <c r="DX192" s="22" t="str">
        <f t="shared" si="93"/>
        <v/>
      </c>
      <c r="FC192" s="22" t="str">
        <f t="shared" si="94"/>
        <v/>
      </c>
      <c r="IR192" s="22" t="str">
        <f t="shared" si="95"/>
        <v/>
      </c>
    </row>
    <row r="193" spans="1:252" ht="22.5" customHeight="1">
      <c r="A193" s="9"/>
      <c r="B193" s="9"/>
      <c r="C193" s="9"/>
      <c r="D193" s="26"/>
      <c r="CS193" s="22" t="str">
        <f t="shared" si="92"/>
        <v/>
      </c>
      <c r="DX193" s="22" t="str">
        <f t="shared" si="93"/>
        <v/>
      </c>
      <c r="FC193" s="22" t="str">
        <f t="shared" si="94"/>
        <v/>
      </c>
      <c r="IR193" s="22" t="str">
        <f t="shared" si="95"/>
        <v/>
      </c>
    </row>
    <row r="194" spans="1:252" ht="22.5" customHeight="1">
      <c r="A194" s="9"/>
      <c r="B194" s="9"/>
      <c r="C194" s="9"/>
      <c r="D194" s="26"/>
      <c r="CS194" s="22" t="str">
        <f t="shared" si="92"/>
        <v/>
      </c>
      <c r="DX194" s="22" t="str">
        <f t="shared" si="93"/>
        <v/>
      </c>
      <c r="FC194" s="22" t="str">
        <f t="shared" si="94"/>
        <v/>
      </c>
      <c r="IR194" s="22" t="str">
        <f t="shared" si="95"/>
        <v/>
      </c>
    </row>
    <row r="195" spans="1:252" ht="22.5" customHeight="1">
      <c r="A195" s="9"/>
      <c r="B195" s="9"/>
      <c r="C195" s="9"/>
      <c r="D195" s="26"/>
      <c r="CS195" s="22" t="str">
        <f t="shared" si="92"/>
        <v/>
      </c>
      <c r="DX195" s="22" t="str">
        <f t="shared" si="93"/>
        <v/>
      </c>
      <c r="FC195" s="22" t="str">
        <f t="shared" si="94"/>
        <v/>
      </c>
      <c r="IR195" s="22" t="str">
        <f t="shared" si="95"/>
        <v/>
      </c>
    </row>
    <row r="196" spans="1:252" ht="22.5" customHeight="1">
      <c r="A196" s="9"/>
      <c r="B196" s="9"/>
      <c r="C196" s="9"/>
      <c r="D196" s="26"/>
      <c r="CS196" s="22" t="str">
        <f t="shared" si="92"/>
        <v/>
      </c>
      <c r="DX196" s="22" t="str">
        <f t="shared" si="93"/>
        <v/>
      </c>
      <c r="FC196" s="22" t="str">
        <f t="shared" si="94"/>
        <v/>
      </c>
      <c r="IR196" s="22" t="str">
        <f t="shared" si="95"/>
        <v/>
      </c>
    </row>
    <row r="197" spans="1:252" ht="22.5" customHeight="1">
      <c r="A197" s="9"/>
      <c r="B197" s="9"/>
      <c r="C197" s="9"/>
      <c r="D197" s="26"/>
      <c r="CS197" s="22" t="str">
        <f t="shared" si="92"/>
        <v/>
      </c>
      <c r="DX197" s="22" t="str">
        <f t="shared" si="93"/>
        <v/>
      </c>
      <c r="FC197" s="22" t="str">
        <f t="shared" si="94"/>
        <v/>
      </c>
      <c r="IR197" s="22" t="str">
        <f t="shared" si="95"/>
        <v/>
      </c>
    </row>
    <row r="198" spans="1:252" ht="22.5" customHeight="1">
      <c r="A198" s="9"/>
      <c r="B198" s="9"/>
      <c r="C198" s="9"/>
      <c r="D198" s="26"/>
      <c r="CS198" s="22" t="str">
        <f t="shared" ref="CS198:CS200" si="96">IF(K198&lt;&gt;"","Bank","")</f>
        <v/>
      </c>
      <c r="DX198" s="22" t="str">
        <f t="shared" ref="DX198:DX200" si="97">IF(CZ198&lt;&gt;"","ZaloPay","")</f>
        <v/>
      </c>
      <c r="FC198" s="22" t="str">
        <f t="shared" ref="FC198:FC200" si="98">IF(EE198&lt;&gt;"","VNPay","")</f>
        <v/>
      </c>
      <c r="IR198" s="22" t="str">
        <f t="shared" ref="IR198:IR200" si="99">IF(HT198&lt;&gt;"","Momo","")</f>
        <v/>
      </c>
    </row>
    <row r="199" spans="1:252" ht="22.5" customHeight="1">
      <c r="A199" s="9"/>
      <c r="B199" s="9"/>
      <c r="C199" s="9"/>
      <c r="D199" s="26"/>
      <c r="CS199" s="22" t="str">
        <f t="shared" si="96"/>
        <v/>
      </c>
      <c r="DX199" s="22" t="str">
        <f t="shared" si="97"/>
        <v/>
      </c>
      <c r="FC199" s="22" t="str">
        <f t="shared" si="98"/>
        <v/>
      </c>
      <c r="IR199" s="22" t="str">
        <f t="shared" si="99"/>
        <v/>
      </c>
    </row>
    <row r="200" spans="1:252" ht="22.5" customHeight="1">
      <c r="A200" s="9"/>
      <c r="B200" s="9"/>
      <c r="C200" s="9"/>
      <c r="D200" s="26"/>
      <c r="CS200" s="22" t="str">
        <f t="shared" si="96"/>
        <v/>
      </c>
      <c r="DX200" s="22" t="str">
        <f t="shared" si="97"/>
        <v/>
      </c>
      <c r="FC200" s="22" t="str">
        <f t="shared" si="98"/>
        <v/>
      </c>
      <c r="IR200" s="22" t="str">
        <f t="shared" si="99"/>
        <v/>
      </c>
    </row>
    <row r="201" spans="1:252" ht="22.5" customHeight="1">
      <c r="A201" s="9"/>
      <c r="B201" s="9"/>
      <c r="C201" s="9"/>
      <c r="D201" s="26"/>
    </row>
    <row r="202" spans="1:252" ht="22.5" customHeight="1">
      <c r="A202" s="9"/>
      <c r="B202" s="9"/>
      <c r="C202" s="9"/>
      <c r="D202" s="26"/>
    </row>
    <row r="203" spans="1:252" ht="22.5" customHeight="1">
      <c r="A203" s="9"/>
      <c r="B203" s="9"/>
      <c r="C203" s="9"/>
      <c r="D203" s="26"/>
    </row>
    <row r="204" spans="1:252" ht="22.5" customHeight="1">
      <c r="A204" s="9"/>
      <c r="B204" s="9"/>
      <c r="C204" s="9"/>
      <c r="D204" s="26"/>
    </row>
    <row r="205" spans="1:252" ht="22.5" customHeight="1">
      <c r="A205" s="9"/>
      <c r="B205" s="9"/>
      <c r="C205" s="9"/>
      <c r="D205" s="26"/>
    </row>
    <row r="206" spans="1:252" ht="22.5" customHeight="1">
      <c r="A206" s="9"/>
      <c r="B206" s="9"/>
      <c r="C206" s="9"/>
      <c r="D206" s="26"/>
    </row>
    <row r="207" spans="1:252" ht="22.5" customHeight="1">
      <c r="A207" s="9"/>
      <c r="B207" s="9"/>
      <c r="C207" s="9"/>
      <c r="D207" s="26"/>
    </row>
    <row r="208" spans="1:252" ht="22.5" customHeight="1">
      <c r="A208" s="9"/>
      <c r="B208" s="9"/>
      <c r="C208" s="9"/>
      <c r="D208" s="26"/>
    </row>
    <row r="209" spans="1:4" ht="22.5" customHeight="1">
      <c r="A209" s="9"/>
      <c r="B209" s="9"/>
      <c r="C209" s="9"/>
      <c r="D209" s="26"/>
    </row>
    <row r="210" spans="1:4" ht="22.5" customHeight="1">
      <c r="A210" s="9"/>
      <c r="B210" s="9"/>
      <c r="C210" s="9"/>
      <c r="D210" s="26"/>
    </row>
    <row r="211" spans="1:4" ht="22.5" customHeight="1">
      <c r="A211" s="9"/>
      <c r="B211" s="9"/>
      <c r="C211" s="9"/>
      <c r="D211" s="26"/>
    </row>
    <row r="212" spans="1:4" ht="22.5" customHeight="1">
      <c r="A212" s="9"/>
      <c r="B212" s="9"/>
      <c r="C212" s="9"/>
      <c r="D212" s="26"/>
    </row>
    <row r="213" spans="1:4" ht="22.5" customHeight="1">
      <c r="A213" s="9"/>
      <c r="B213" s="9"/>
      <c r="C213" s="9"/>
      <c r="D213" s="26"/>
    </row>
    <row r="214" spans="1:4" ht="22.5" customHeight="1">
      <c r="A214" s="9"/>
      <c r="B214" s="9"/>
      <c r="C214" s="9"/>
      <c r="D214" s="26"/>
    </row>
    <row r="215" spans="1:4" ht="22.5" customHeight="1">
      <c r="A215" s="9"/>
      <c r="B215" s="9"/>
      <c r="C215" s="9"/>
      <c r="D215" s="26"/>
    </row>
    <row r="216" spans="1:4" ht="22.5" customHeight="1">
      <c r="A216" s="9"/>
      <c r="B216" s="9"/>
      <c r="C216" s="9"/>
      <c r="D216" s="26"/>
    </row>
    <row r="217" spans="1:4" ht="22.5" customHeight="1">
      <c r="A217" s="9"/>
      <c r="B217" s="9"/>
      <c r="C217" s="9"/>
      <c r="D217" s="26"/>
    </row>
    <row r="218" spans="1:4" ht="22.5" customHeight="1">
      <c r="A218" s="9"/>
      <c r="B218" s="9"/>
      <c r="C218" s="9"/>
      <c r="D218" s="26"/>
    </row>
    <row r="219" spans="1:4" ht="22.5" customHeight="1">
      <c r="A219" s="9"/>
      <c r="B219" s="9"/>
      <c r="C219" s="9"/>
      <c r="D219" s="26"/>
    </row>
    <row r="220" spans="1:4" ht="22.5" customHeight="1">
      <c r="A220" s="9"/>
      <c r="B220" s="9"/>
      <c r="C220" s="9"/>
      <c r="D220" s="26"/>
    </row>
    <row r="221" spans="1:4" ht="22.5" customHeight="1">
      <c r="A221" s="9"/>
      <c r="B221" s="9"/>
      <c r="C221" s="9"/>
      <c r="D221" s="26"/>
    </row>
    <row r="222" spans="1:4" ht="22.5" customHeight="1">
      <c r="A222" s="9"/>
      <c r="B222" s="9"/>
      <c r="C222" s="9"/>
      <c r="D222" s="26"/>
    </row>
    <row r="223" spans="1:4" ht="22.5" customHeight="1">
      <c r="A223" s="9"/>
      <c r="B223" s="9"/>
      <c r="C223" s="9"/>
      <c r="D223" s="26"/>
    </row>
    <row r="224" spans="1:4" ht="22.5" customHeight="1">
      <c r="A224" s="9"/>
      <c r="B224" s="9"/>
      <c r="C224" s="9"/>
      <c r="D224" s="26"/>
    </row>
    <row r="225" spans="1:4" ht="22.5" customHeight="1">
      <c r="A225" s="9"/>
      <c r="B225" s="9"/>
      <c r="C225" s="9"/>
      <c r="D225" s="26"/>
    </row>
    <row r="226" spans="1:4" ht="22.5" customHeight="1">
      <c r="A226" s="9"/>
      <c r="B226" s="9"/>
      <c r="C226" s="9"/>
      <c r="D226" s="26"/>
    </row>
    <row r="227" spans="1:4" ht="22.5" customHeight="1">
      <c r="A227" s="9"/>
      <c r="B227" s="9"/>
      <c r="C227" s="9"/>
      <c r="D227" s="26"/>
    </row>
    <row r="228" spans="1:4" ht="22.5" customHeight="1">
      <c r="A228" s="9"/>
      <c r="B228" s="9"/>
      <c r="C228" s="9"/>
      <c r="D228" s="26"/>
    </row>
    <row r="229" spans="1:4" ht="22.5" customHeight="1">
      <c r="A229" s="9"/>
      <c r="B229" s="9"/>
      <c r="C229" s="9"/>
      <c r="D229" s="26"/>
    </row>
    <row r="230" spans="1:4" ht="22.5" customHeight="1">
      <c r="A230" s="9"/>
      <c r="B230" s="9"/>
      <c r="C230" s="9"/>
      <c r="D230" s="26"/>
    </row>
    <row r="231" spans="1:4" ht="22.5" customHeight="1">
      <c r="A231" s="9"/>
      <c r="B231" s="9"/>
      <c r="C231" s="9"/>
      <c r="D231" s="26"/>
    </row>
    <row r="232" spans="1:4" ht="22.5" customHeight="1">
      <c r="A232" s="9"/>
      <c r="B232" s="9"/>
      <c r="C232" s="9"/>
      <c r="D232" s="26"/>
    </row>
    <row r="233" spans="1:4" ht="22.5" customHeight="1">
      <c r="A233" s="9"/>
      <c r="B233" s="9"/>
      <c r="C233" s="9"/>
      <c r="D233" s="26"/>
    </row>
    <row r="234" spans="1:4" ht="22.5" customHeight="1">
      <c r="A234" s="9"/>
      <c r="B234" s="9"/>
      <c r="C234" s="9"/>
      <c r="D234" s="26"/>
    </row>
    <row r="235" spans="1:4" ht="22.5" customHeight="1">
      <c r="A235" s="9"/>
      <c r="B235" s="9"/>
      <c r="C235" s="9"/>
      <c r="D235" s="26"/>
    </row>
    <row r="236" spans="1:4" ht="22.5" customHeight="1">
      <c r="A236" s="9"/>
      <c r="B236" s="9"/>
      <c r="C236" s="9"/>
      <c r="D236" s="26"/>
    </row>
    <row r="237" spans="1:4" ht="22.5" customHeight="1">
      <c r="A237" s="9"/>
      <c r="B237" s="9"/>
      <c r="C237" s="9"/>
      <c r="D237" s="26"/>
    </row>
    <row r="238" spans="1:4" ht="22.5" customHeight="1">
      <c r="A238" s="9"/>
      <c r="B238" s="9"/>
      <c r="C238" s="9"/>
      <c r="D238" s="26"/>
    </row>
    <row r="239" spans="1:4" ht="22.5" customHeight="1">
      <c r="A239" s="9"/>
      <c r="B239" s="9"/>
      <c r="C239" s="9"/>
      <c r="D239" s="26"/>
    </row>
    <row r="240" spans="1:4" ht="22.5" customHeight="1">
      <c r="A240" s="9"/>
      <c r="B240" s="9"/>
      <c r="C240" s="9"/>
      <c r="D240" s="26"/>
    </row>
    <row r="241" spans="1:4" ht="22.5" customHeight="1">
      <c r="A241" s="9"/>
      <c r="B241" s="9"/>
      <c r="C241" s="9"/>
      <c r="D241" s="26"/>
    </row>
    <row r="242" spans="1:4" ht="22.5" customHeight="1">
      <c r="A242" s="9"/>
      <c r="B242" s="9"/>
      <c r="C242" s="9"/>
      <c r="D242" s="26"/>
    </row>
    <row r="243" spans="1:4" ht="22.5" customHeight="1">
      <c r="A243" s="9"/>
      <c r="B243" s="9"/>
      <c r="C243" s="9"/>
      <c r="D243" s="26"/>
    </row>
    <row r="244" spans="1:4" ht="22.5" customHeight="1">
      <c r="A244" s="9"/>
      <c r="B244" s="9"/>
      <c r="C244" s="9"/>
      <c r="D244" s="26"/>
    </row>
    <row r="245" spans="1:4" ht="22.5" customHeight="1">
      <c r="A245" s="9"/>
      <c r="B245" s="9"/>
      <c r="C245" s="9"/>
      <c r="D245" s="26"/>
    </row>
    <row r="246" spans="1:4" ht="22.5" customHeight="1">
      <c r="A246" s="9"/>
      <c r="B246" s="9"/>
      <c r="C246" s="9"/>
      <c r="D246" s="26"/>
    </row>
    <row r="247" spans="1:4" ht="22.5" customHeight="1">
      <c r="A247" s="9"/>
      <c r="B247" s="9"/>
      <c r="C247" s="9"/>
      <c r="D247" s="26"/>
    </row>
    <row r="248" spans="1:4" ht="22.5" customHeight="1">
      <c r="A248" s="9"/>
      <c r="B248" s="9"/>
      <c r="C248" s="9"/>
      <c r="D248" s="26"/>
    </row>
    <row r="249" spans="1:4" ht="22.5" customHeight="1">
      <c r="A249" s="9"/>
      <c r="B249" s="9"/>
      <c r="C249" s="9"/>
      <c r="D249" s="26"/>
    </row>
    <row r="250" spans="1:4" ht="22.5" customHeight="1">
      <c r="A250" s="9"/>
      <c r="B250" s="9"/>
      <c r="C250" s="9"/>
      <c r="D250" s="26"/>
    </row>
    <row r="251" spans="1:4" ht="22.5" customHeight="1">
      <c r="A251" s="9"/>
      <c r="B251" s="9"/>
      <c r="C251" s="9"/>
      <c r="D251" s="26"/>
    </row>
    <row r="252" spans="1:4" ht="22.5" customHeight="1">
      <c r="A252" s="9"/>
      <c r="B252" s="9"/>
      <c r="C252" s="9"/>
      <c r="D252" s="26"/>
    </row>
    <row r="253" spans="1:4" ht="22.5" customHeight="1">
      <c r="A253" s="9"/>
      <c r="B253" s="9"/>
      <c r="C253" s="9"/>
      <c r="D253" s="26"/>
    </row>
    <row r="254" spans="1:4" ht="22.5" customHeight="1">
      <c r="A254" s="9"/>
      <c r="B254" s="9"/>
      <c r="C254" s="9"/>
      <c r="D254" s="26"/>
    </row>
    <row r="255" spans="1:4" ht="22.5" customHeight="1">
      <c r="A255" s="9"/>
      <c r="B255" s="9"/>
      <c r="C255" s="9"/>
      <c r="D255" s="26"/>
    </row>
    <row r="256" spans="1:4" ht="22.5" customHeight="1">
      <c r="A256" s="9"/>
      <c r="B256" s="9"/>
      <c r="C256" s="9"/>
      <c r="D256" s="26"/>
    </row>
    <row r="257" spans="1:4" ht="22.5" customHeight="1">
      <c r="A257" s="9"/>
      <c r="B257" s="9"/>
      <c r="C257" s="9"/>
      <c r="D257" s="26"/>
    </row>
    <row r="258" spans="1:4" ht="22.5" customHeight="1">
      <c r="A258" s="10"/>
      <c r="B258" s="9"/>
      <c r="C258" s="9"/>
      <c r="D258" s="26"/>
    </row>
    <row r="259" spans="1:4" ht="22.5" customHeight="1">
      <c r="A259" s="10"/>
      <c r="B259" s="10"/>
      <c r="C259" s="10"/>
      <c r="D259" s="26"/>
    </row>
    <row r="260" spans="1:4" ht="22.5" customHeight="1">
      <c r="A260" s="10"/>
      <c r="B260" s="10"/>
      <c r="C260" s="10"/>
      <c r="D260" s="26"/>
    </row>
    <row r="261" spans="1:4" ht="22.5" customHeight="1">
      <c r="A261" s="10"/>
      <c r="B261" s="10"/>
      <c r="C261" s="10"/>
      <c r="D261" s="26"/>
    </row>
    <row r="262" spans="1:4" ht="22.5" customHeight="1">
      <c r="A262" s="10"/>
      <c r="B262" s="10"/>
      <c r="C262" s="10"/>
      <c r="D262" s="27"/>
    </row>
    <row r="263" spans="1:4" ht="22.5" customHeight="1">
      <c r="A263" s="10"/>
      <c r="B263" s="10"/>
      <c r="C263" s="10"/>
      <c r="D263" s="27"/>
    </row>
    <row r="264" spans="1:4" ht="22.5" customHeight="1">
      <c r="A264" s="10"/>
      <c r="B264" s="10"/>
      <c r="C264" s="10"/>
      <c r="D264" s="27"/>
    </row>
    <row r="265" spans="1:4" ht="22.5" customHeight="1">
      <c r="A265" s="10"/>
      <c r="B265" s="10"/>
      <c r="C265" s="10"/>
      <c r="D265" s="27"/>
    </row>
    <row r="266" spans="1:4" ht="22.5" customHeight="1">
      <c r="A266" s="10"/>
      <c r="B266" s="10"/>
      <c r="C266" s="10"/>
      <c r="D266" s="27"/>
    </row>
    <row r="267" spans="1:4" ht="22.5" customHeight="1">
      <c r="A267" s="10"/>
      <c r="B267" s="10"/>
      <c r="C267" s="10"/>
      <c r="D267" s="27"/>
    </row>
    <row r="268" spans="1:4" ht="22.5" customHeight="1">
      <c r="A268" s="10"/>
      <c r="B268" s="10"/>
      <c r="C268" s="10"/>
      <c r="D268" s="27"/>
    </row>
    <row r="269" spans="1:4" ht="22.5" customHeight="1">
      <c r="A269" s="10"/>
      <c r="B269" s="10"/>
      <c r="C269" s="10"/>
      <c r="D269" s="27"/>
    </row>
    <row r="270" spans="1:4" ht="22.5" customHeight="1">
      <c r="A270" s="10"/>
      <c r="B270" s="10"/>
      <c r="C270" s="10"/>
      <c r="D270" s="27"/>
    </row>
    <row r="271" spans="1:4" ht="22.5" customHeight="1">
      <c r="A271" s="10"/>
      <c r="B271" s="10"/>
      <c r="C271" s="10"/>
      <c r="D271" s="27"/>
    </row>
    <row r="272" spans="1:4" ht="22.5" customHeight="1">
      <c r="A272" s="10"/>
      <c r="B272" s="10"/>
      <c r="C272" s="10"/>
      <c r="D272" s="27"/>
    </row>
    <row r="273" spans="1:4" ht="22.5" customHeight="1">
      <c r="A273" s="10"/>
      <c r="B273" s="10"/>
      <c r="C273" s="10"/>
      <c r="D273" s="27"/>
    </row>
    <row r="274" spans="1:4" ht="22.5" customHeight="1">
      <c r="A274" s="10"/>
      <c r="B274" s="10"/>
      <c r="C274" s="10"/>
      <c r="D274" s="27"/>
    </row>
    <row r="275" spans="1:4" ht="22.5" customHeight="1">
      <c r="A275" s="10"/>
      <c r="B275" s="10"/>
      <c r="C275" s="10"/>
      <c r="D275" s="27"/>
    </row>
    <row r="276" spans="1:4" ht="22.5" customHeight="1">
      <c r="A276" s="10"/>
      <c r="B276" s="10"/>
      <c r="C276" s="10"/>
      <c r="D276" s="27"/>
    </row>
    <row r="277" spans="1:4" ht="22.5" customHeight="1">
      <c r="A277" s="10"/>
      <c r="B277" s="10"/>
      <c r="C277" s="10"/>
      <c r="D277" s="27"/>
    </row>
    <row r="278" spans="1:4" ht="22.5" customHeight="1">
      <c r="A278" s="10"/>
      <c r="B278" s="10"/>
      <c r="C278" s="10"/>
      <c r="D278" s="27"/>
    </row>
    <row r="279" spans="1:4" ht="22.5" customHeight="1">
      <c r="A279" s="10"/>
      <c r="B279" s="10"/>
      <c r="C279" s="10"/>
      <c r="D279" s="27"/>
    </row>
    <row r="280" spans="1:4" ht="22.5" customHeight="1">
      <c r="A280" s="10"/>
      <c r="B280" s="10"/>
      <c r="C280" s="10"/>
      <c r="D280" s="27"/>
    </row>
    <row r="281" spans="1:4" ht="22.5" customHeight="1">
      <c r="A281" s="10"/>
      <c r="B281" s="10"/>
      <c r="C281" s="10"/>
      <c r="D281" s="27"/>
    </row>
    <row r="282" spans="1:4" ht="22.5" customHeight="1">
      <c r="A282" s="10"/>
      <c r="B282" s="10"/>
      <c r="C282" s="10"/>
      <c r="D282" s="27"/>
    </row>
    <row r="283" spans="1:4" ht="22.5" customHeight="1">
      <c r="A283" s="10"/>
      <c r="B283" s="10"/>
      <c r="C283" s="10"/>
      <c r="D283" s="27"/>
    </row>
    <row r="284" spans="1:4" ht="22.5" customHeight="1">
      <c r="A284" s="10"/>
      <c r="B284" s="10"/>
      <c r="C284" s="10"/>
      <c r="D284" s="27"/>
    </row>
    <row r="285" spans="1:4" ht="22.5" customHeight="1">
      <c r="A285" s="10"/>
      <c r="B285" s="10"/>
      <c r="C285" s="10"/>
      <c r="D285" s="27"/>
    </row>
    <row r="286" spans="1:4" ht="22.5" customHeight="1">
      <c r="A286" s="10"/>
      <c r="B286" s="10"/>
      <c r="C286" s="10"/>
      <c r="D286" s="27"/>
    </row>
    <row r="287" spans="1:4" ht="22.5" customHeight="1">
      <c r="A287" s="10"/>
      <c r="B287" s="10"/>
      <c r="C287" s="10"/>
      <c r="D287" s="27"/>
    </row>
    <row r="288" spans="1:4" ht="22.5" customHeight="1">
      <c r="A288" s="10"/>
      <c r="B288" s="10"/>
      <c r="C288" s="10"/>
      <c r="D288" s="27"/>
    </row>
    <row r="289" spans="1:4" ht="22.5" customHeight="1">
      <c r="A289" s="10"/>
      <c r="B289" s="10"/>
      <c r="C289" s="10"/>
      <c r="D289" s="27"/>
    </row>
    <row r="290" spans="1:4" ht="22.5" customHeight="1">
      <c r="A290" s="10"/>
      <c r="B290" s="10"/>
      <c r="C290" s="10"/>
      <c r="D290" s="27"/>
    </row>
    <row r="291" spans="1:4" ht="22.5" customHeight="1">
      <c r="A291" s="10"/>
      <c r="B291" s="10"/>
      <c r="C291" s="10"/>
      <c r="D291" s="27"/>
    </row>
    <row r="292" spans="1:4" ht="22.5" customHeight="1">
      <c r="A292" s="10"/>
      <c r="B292" s="10"/>
      <c r="C292" s="10"/>
      <c r="D292" s="27"/>
    </row>
    <row r="293" spans="1:4" ht="22.5" customHeight="1">
      <c r="A293" s="10"/>
      <c r="B293" s="10"/>
      <c r="C293" s="10"/>
      <c r="D293" s="27"/>
    </row>
    <row r="294" spans="1:4" ht="22.5" customHeight="1">
      <c r="A294" s="10"/>
      <c r="B294" s="10"/>
      <c r="C294" s="10"/>
      <c r="D294" s="27"/>
    </row>
    <row r="295" spans="1:4" ht="22.5" customHeight="1">
      <c r="A295" s="10"/>
      <c r="B295" s="10"/>
      <c r="C295" s="10"/>
      <c r="D295" s="27"/>
    </row>
    <row r="296" spans="1:4" ht="22.5" customHeight="1">
      <c r="A296" s="10"/>
      <c r="B296" s="10"/>
      <c r="C296" s="10"/>
      <c r="D296" s="27"/>
    </row>
    <row r="297" spans="1:4" ht="22.5" customHeight="1">
      <c r="A297" s="10"/>
      <c r="B297" s="10"/>
      <c r="C297" s="10"/>
      <c r="D297" s="27"/>
    </row>
    <row r="298" spans="1:4" ht="22.5" customHeight="1">
      <c r="A298" s="10"/>
      <c r="B298" s="10"/>
      <c r="C298" s="10"/>
      <c r="D298" s="27"/>
    </row>
    <row r="299" spans="1:4" ht="22.5" customHeight="1">
      <c r="A299" s="10"/>
      <c r="B299" s="10"/>
      <c r="C299" s="10"/>
      <c r="D299" s="27"/>
    </row>
    <row r="300" spans="1:4" ht="22.5" customHeight="1">
      <c r="A300" s="10"/>
      <c r="B300" s="10"/>
      <c r="C300" s="10"/>
      <c r="D300" s="27"/>
    </row>
    <row r="301" spans="1:4" ht="22.5" customHeight="1">
      <c r="A301" s="10"/>
      <c r="B301" s="10"/>
      <c r="C301" s="10"/>
      <c r="D301" s="27"/>
    </row>
    <row r="302" spans="1:4" ht="22.5" customHeight="1">
      <c r="A302" s="10"/>
      <c r="B302" s="10"/>
      <c r="C302" s="10"/>
      <c r="D302" s="27"/>
    </row>
    <row r="303" spans="1:4" ht="22.5" customHeight="1">
      <c r="A303" s="10"/>
      <c r="B303" s="10"/>
      <c r="C303" s="10"/>
      <c r="D303" s="27"/>
    </row>
    <row r="304" spans="1:4" ht="22.5" customHeight="1">
      <c r="A304" s="10"/>
      <c r="B304" s="10"/>
      <c r="C304" s="10"/>
      <c r="D304" s="27"/>
    </row>
    <row r="305" spans="1:4" ht="22.5" customHeight="1">
      <c r="A305" s="10"/>
      <c r="B305" s="10"/>
      <c r="C305" s="10"/>
      <c r="D305" s="27"/>
    </row>
    <row r="306" spans="1:4" ht="22.5" customHeight="1">
      <c r="A306" s="10"/>
      <c r="B306" s="10"/>
      <c r="C306" s="10"/>
      <c r="D306" s="27"/>
    </row>
    <row r="307" spans="1:4" ht="22.5" customHeight="1">
      <c r="A307" s="10"/>
      <c r="B307" s="10"/>
      <c r="C307" s="10"/>
      <c r="D307" s="27"/>
    </row>
    <row r="308" spans="1:4" ht="22.5" customHeight="1">
      <c r="A308" s="10"/>
      <c r="B308" s="10"/>
      <c r="C308" s="10"/>
      <c r="D308" s="27"/>
    </row>
    <row r="309" spans="1:4" ht="22.5" customHeight="1">
      <c r="A309" s="10"/>
      <c r="B309" s="10"/>
      <c r="C309" s="10"/>
      <c r="D309" s="27"/>
    </row>
    <row r="310" spans="1:4" ht="22.5" customHeight="1">
      <c r="A310" s="10"/>
      <c r="B310" s="10"/>
      <c r="C310" s="10"/>
      <c r="D310" s="27"/>
    </row>
    <row r="311" spans="1:4" ht="22.5" customHeight="1">
      <c r="A311" s="10"/>
      <c r="B311" s="10"/>
      <c r="C311" s="10"/>
      <c r="D311" s="27"/>
    </row>
    <row r="312" spans="1:4" ht="22.5" customHeight="1">
      <c r="A312" s="10"/>
      <c r="B312" s="10"/>
      <c r="C312" s="10"/>
      <c r="D312" s="27"/>
    </row>
    <row r="313" spans="1:4" ht="22.5" customHeight="1">
      <c r="A313" s="10"/>
      <c r="B313" s="10"/>
      <c r="C313" s="10"/>
      <c r="D313" s="27"/>
    </row>
    <row r="314" spans="1:4" ht="22.5" customHeight="1">
      <c r="A314" s="10"/>
      <c r="B314" s="10"/>
      <c r="C314" s="10"/>
      <c r="D314" s="27"/>
    </row>
    <row r="315" spans="1:4" ht="22.5" customHeight="1">
      <c r="A315" s="10"/>
      <c r="B315" s="10"/>
      <c r="C315" s="10"/>
      <c r="D315" s="27"/>
    </row>
    <row r="316" spans="1:4" ht="22.5" customHeight="1">
      <c r="A316" s="10"/>
      <c r="B316" s="10"/>
      <c r="C316" s="10"/>
      <c r="D316" s="27"/>
    </row>
    <row r="317" spans="1:4" ht="22.5" customHeight="1">
      <c r="A317" s="10"/>
      <c r="B317" s="10"/>
      <c r="C317" s="10"/>
      <c r="D317" s="27"/>
    </row>
    <row r="318" spans="1:4" ht="22.5" customHeight="1">
      <c r="A318" s="10"/>
      <c r="B318" s="10"/>
      <c r="C318" s="10"/>
      <c r="D318" s="27"/>
    </row>
    <row r="319" spans="1:4" ht="22.5" customHeight="1">
      <c r="A319" s="10"/>
      <c r="B319" s="10"/>
      <c r="C319" s="10"/>
      <c r="D319" s="27"/>
    </row>
    <row r="320" spans="1:4" ht="22.5" customHeight="1">
      <c r="A320" s="10"/>
      <c r="B320" s="10"/>
      <c r="C320" s="10"/>
      <c r="D320" s="27"/>
    </row>
    <row r="321" spans="1:4" ht="22.5" customHeight="1">
      <c r="A321" s="10"/>
      <c r="B321" s="10"/>
      <c r="C321" s="10"/>
      <c r="D321" s="27"/>
    </row>
    <row r="322" spans="1:4" ht="22.5" customHeight="1">
      <c r="A322" s="10"/>
      <c r="B322" s="10"/>
      <c r="C322" s="10"/>
      <c r="D322" s="27"/>
    </row>
    <row r="323" spans="1:4" ht="22.5" customHeight="1">
      <c r="A323" s="10"/>
      <c r="B323" s="10"/>
      <c r="C323" s="10"/>
      <c r="D323" s="27"/>
    </row>
    <row r="324" spans="1:4" ht="22.5" customHeight="1">
      <c r="A324" s="10"/>
      <c r="B324" s="10"/>
      <c r="C324" s="10"/>
      <c r="D324" s="27"/>
    </row>
    <row r="325" spans="1:4" ht="22.5" customHeight="1">
      <c r="A325" s="10"/>
      <c r="B325" s="10"/>
      <c r="C325" s="10"/>
      <c r="D325" s="27"/>
    </row>
    <row r="326" spans="1:4" ht="22.5" customHeight="1">
      <c r="A326" s="10"/>
      <c r="B326" s="10"/>
      <c r="C326" s="10"/>
      <c r="D326" s="27"/>
    </row>
    <row r="327" spans="1:4" ht="22.5" customHeight="1">
      <c r="A327" s="10"/>
      <c r="B327" s="10"/>
      <c r="C327" s="10"/>
      <c r="D327" s="27"/>
    </row>
    <row r="328" spans="1:4" ht="22.5" customHeight="1">
      <c r="A328" s="10"/>
      <c r="B328" s="10"/>
      <c r="C328" s="10"/>
      <c r="D328" s="27"/>
    </row>
    <row r="329" spans="1:4" ht="22.5" customHeight="1">
      <c r="A329" s="10"/>
      <c r="B329" s="10"/>
      <c r="C329" s="10"/>
      <c r="D329" s="27"/>
    </row>
    <row r="330" spans="1:4" ht="22.5" customHeight="1">
      <c r="A330" s="10"/>
      <c r="B330" s="10"/>
      <c r="C330" s="10"/>
      <c r="D330" s="27"/>
    </row>
    <row r="331" spans="1:4" ht="22.5" customHeight="1">
      <c r="A331" s="10"/>
      <c r="B331" s="10"/>
      <c r="C331" s="10"/>
      <c r="D331" s="27"/>
    </row>
    <row r="332" spans="1:4" ht="22.5" customHeight="1">
      <c r="A332" s="10"/>
      <c r="B332" s="10"/>
      <c r="C332" s="10"/>
      <c r="D332" s="27"/>
    </row>
    <row r="333" spans="1:4" ht="22.5" customHeight="1">
      <c r="A333" s="10"/>
      <c r="B333" s="10"/>
      <c r="C333" s="10"/>
      <c r="D333" s="27"/>
    </row>
    <row r="334" spans="1:4" ht="22.5" customHeight="1">
      <c r="A334" s="10"/>
      <c r="B334" s="10"/>
      <c r="C334" s="10"/>
      <c r="D334" s="27"/>
    </row>
    <row r="335" spans="1:4" ht="22.5" customHeight="1">
      <c r="A335" s="10"/>
      <c r="B335" s="10"/>
      <c r="C335" s="10"/>
      <c r="D335" s="27"/>
    </row>
    <row r="336" spans="1:4" ht="22.5" customHeight="1">
      <c r="A336" s="10"/>
      <c r="B336" s="10"/>
      <c r="C336" s="10"/>
      <c r="D336" s="27"/>
    </row>
    <row r="337" spans="1:4" ht="22.5" customHeight="1">
      <c r="A337" s="10"/>
      <c r="B337" s="10"/>
      <c r="C337" s="10"/>
      <c r="D337" s="27"/>
    </row>
    <row r="338" spans="1:4" ht="22.5" customHeight="1">
      <c r="A338" s="10"/>
      <c r="B338" s="10"/>
      <c r="C338" s="10"/>
      <c r="D338" s="27"/>
    </row>
    <row r="339" spans="1:4" ht="22.5" customHeight="1">
      <c r="A339" s="10"/>
      <c r="B339" s="10"/>
      <c r="C339" s="10"/>
      <c r="D339" s="27"/>
    </row>
    <row r="340" spans="1:4" ht="22.5" customHeight="1">
      <c r="A340" s="10"/>
      <c r="B340" s="10"/>
      <c r="C340" s="10"/>
      <c r="D340" s="27"/>
    </row>
    <row r="341" spans="1:4" ht="22.5" customHeight="1">
      <c r="A341" s="10"/>
      <c r="B341" s="10"/>
      <c r="C341" s="10"/>
      <c r="D341" s="27"/>
    </row>
    <row r="342" spans="1:4" ht="22.5" customHeight="1">
      <c r="A342" s="10"/>
      <c r="B342" s="10"/>
      <c r="C342" s="10"/>
      <c r="D342" s="27"/>
    </row>
    <row r="343" spans="1:4" ht="22.5" customHeight="1">
      <c r="A343" s="10"/>
      <c r="B343" s="10"/>
      <c r="C343" s="10"/>
      <c r="D343" s="27"/>
    </row>
    <row r="344" spans="1:4" ht="22.5" customHeight="1">
      <c r="A344" s="10"/>
      <c r="B344" s="10"/>
      <c r="C344" s="10"/>
      <c r="D344" s="27"/>
    </row>
    <row r="345" spans="1:4" ht="22.5" customHeight="1">
      <c r="A345" s="10"/>
      <c r="B345" s="10"/>
      <c r="C345" s="10"/>
      <c r="D345" s="27"/>
    </row>
    <row r="346" spans="1:4" ht="22.5" customHeight="1">
      <c r="A346" s="10"/>
      <c r="B346" s="10"/>
      <c r="C346" s="10"/>
      <c r="D346" s="27"/>
    </row>
    <row r="347" spans="1:4" ht="22.5" customHeight="1">
      <c r="A347" s="10"/>
      <c r="B347" s="10"/>
      <c r="C347" s="10"/>
      <c r="D347" s="27"/>
    </row>
    <row r="348" spans="1:4" ht="22.5" customHeight="1">
      <c r="A348" s="10"/>
      <c r="B348" s="10"/>
      <c r="C348" s="10"/>
      <c r="D348" s="27"/>
    </row>
    <row r="349" spans="1:4" ht="22.5" customHeight="1">
      <c r="A349" s="10"/>
      <c r="B349" s="10"/>
      <c r="C349" s="10"/>
      <c r="D349" s="27"/>
    </row>
    <row r="350" spans="1:4" ht="22.5" customHeight="1">
      <c r="A350" s="10"/>
      <c r="B350" s="10"/>
      <c r="C350" s="10"/>
      <c r="D350" s="27"/>
    </row>
    <row r="351" spans="1:4" ht="22.5" customHeight="1">
      <c r="A351" s="10"/>
      <c r="B351" s="10"/>
      <c r="C351" s="10"/>
      <c r="D351" s="27"/>
    </row>
    <row r="352" spans="1:4" ht="22.5" customHeight="1">
      <c r="A352" s="10"/>
      <c r="B352" s="10"/>
      <c r="C352" s="10"/>
      <c r="D352" s="27"/>
    </row>
    <row r="353" spans="1:4" ht="22.5" customHeight="1">
      <c r="A353" s="10"/>
      <c r="B353" s="10"/>
      <c r="C353" s="10"/>
      <c r="D353" s="27"/>
    </row>
    <row r="354" spans="1:4" ht="22.5" customHeight="1">
      <c r="A354" s="10"/>
      <c r="B354" s="10"/>
      <c r="C354" s="10"/>
      <c r="D354" s="27"/>
    </row>
    <row r="355" spans="1:4" ht="22.5" customHeight="1">
      <c r="A355" s="10"/>
      <c r="B355" s="10"/>
      <c r="C355" s="10"/>
      <c r="D355" s="27"/>
    </row>
    <row r="356" spans="1:4" ht="22.5" customHeight="1">
      <c r="A356" s="10"/>
      <c r="B356" s="10"/>
      <c r="C356" s="10"/>
      <c r="D356" s="27"/>
    </row>
    <row r="357" spans="1:4" ht="22.5" customHeight="1">
      <c r="A357" s="10"/>
      <c r="B357" s="10"/>
      <c r="C357" s="10"/>
      <c r="D357" s="27"/>
    </row>
    <row r="358" spans="1:4" ht="22.5" customHeight="1">
      <c r="A358" s="10"/>
      <c r="B358" s="10"/>
      <c r="C358" s="10"/>
      <c r="D358" s="27"/>
    </row>
    <row r="359" spans="1:4" ht="22.5" customHeight="1">
      <c r="A359" s="10"/>
      <c r="B359" s="10"/>
      <c r="C359" s="10"/>
      <c r="D359" s="27"/>
    </row>
    <row r="360" spans="1:4" ht="22.5" customHeight="1">
      <c r="A360" s="10"/>
      <c r="B360" s="10"/>
      <c r="C360" s="10"/>
      <c r="D360" s="27"/>
    </row>
    <row r="361" spans="1:4" ht="22.5" customHeight="1">
      <c r="A361" s="10"/>
      <c r="B361" s="10"/>
      <c r="C361" s="10"/>
      <c r="D361" s="27"/>
    </row>
    <row r="362" spans="1:4" ht="22.5" customHeight="1">
      <c r="A362" s="10"/>
      <c r="B362" s="10"/>
      <c r="C362" s="10"/>
      <c r="D362" s="27"/>
    </row>
    <row r="363" spans="1:4" ht="22.5" customHeight="1">
      <c r="A363" s="10"/>
      <c r="B363" s="10"/>
      <c r="C363" s="10"/>
      <c r="D363" s="27"/>
    </row>
    <row r="364" spans="1:4" ht="22.5" customHeight="1">
      <c r="A364" s="10"/>
      <c r="B364" s="10"/>
      <c r="C364" s="10"/>
      <c r="D364" s="27"/>
    </row>
    <row r="365" spans="1:4" ht="22.5" customHeight="1">
      <c r="A365" s="10"/>
      <c r="B365" s="10"/>
      <c r="C365" s="10"/>
      <c r="D365" s="27"/>
    </row>
    <row r="366" spans="1:4" ht="22.5" customHeight="1">
      <c r="A366" s="10"/>
      <c r="B366" s="10"/>
      <c r="C366" s="10"/>
      <c r="D366" s="27"/>
    </row>
    <row r="367" spans="1:4" ht="22.5" customHeight="1">
      <c r="A367" s="10"/>
      <c r="B367" s="10"/>
      <c r="C367" s="10"/>
      <c r="D367" s="27"/>
    </row>
    <row r="368" spans="1:4" ht="22.5" customHeight="1">
      <c r="A368" s="10"/>
      <c r="B368" s="10"/>
      <c r="C368" s="10"/>
      <c r="D368" s="27"/>
    </row>
    <row r="369" spans="1:4" ht="22.5" customHeight="1">
      <c r="A369" s="10"/>
      <c r="B369" s="10"/>
      <c r="C369" s="10"/>
      <c r="D369" s="27"/>
    </row>
    <row r="370" spans="1:4" ht="22.5" customHeight="1">
      <c r="A370" s="10"/>
      <c r="B370" s="10"/>
      <c r="C370" s="10"/>
      <c r="D370" s="27"/>
    </row>
    <row r="371" spans="1:4" ht="22.5" customHeight="1">
      <c r="A371" s="10"/>
      <c r="B371" s="10"/>
      <c r="C371" s="10"/>
      <c r="D371" s="27"/>
    </row>
    <row r="372" spans="1:4" ht="22.5" customHeight="1">
      <c r="A372" s="10"/>
      <c r="B372" s="10"/>
      <c r="C372" s="10"/>
      <c r="D372" s="27"/>
    </row>
    <row r="373" spans="1:4" ht="22.5" customHeight="1">
      <c r="A373" s="10"/>
      <c r="B373" s="10"/>
      <c r="C373" s="10"/>
      <c r="D373" s="27"/>
    </row>
    <row r="374" spans="1:4" ht="22.5" customHeight="1">
      <c r="A374" s="10"/>
      <c r="B374" s="10"/>
      <c r="C374" s="10"/>
      <c r="D374" s="27"/>
    </row>
    <row r="375" spans="1:4" ht="22.5" customHeight="1">
      <c r="A375" s="10"/>
      <c r="B375" s="10"/>
      <c r="C375" s="10"/>
      <c r="D375" s="27"/>
    </row>
    <row r="376" spans="1:4" ht="22.5" customHeight="1">
      <c r="A376" s="10"/>
      <c r="B376" s="10"/>
      <c r="C376" s="10"/>
      <c r="D376" s="27"/>
    </row>
    <row r="377" spans="1:4" ht="22.5" customHeight="1">
      <c r="A377" s="10"/>
      <c r="B377" s="10"/>
      <c r="C377" s="10"/>
      <c r="D377" s="27"/>
    </row>
    <row r="378" spans="1:4" ht="22.5" customHeight="1">
      <c r="A378" s="10"/>
      <c r="B378" s="10"/>
      <c r="C378" s="10"/>
      <c r="D378" s="27"/>
    </row>
    <row r="379" spans="1:4" ht="22.5" customHeight="1">
      <c r="A379" s="10"/>
      <c r="B379" s="10"/>
      <c r="C379" s="10"/>
      <c r="D379" s="27"/>
    </row>
    <row r="380" spans="1:4" ht="22.5" customHeight="1">
      <c r="A380" s="10"/>
      <c r="B380" s="10"/>
      <c r="C380" s="10"/>
      <c r="D380" s="27"/>
    </row>
    <row r="381" spans="1:4" ht="22.5" customHeight="1">
      <c r="A381" s="10"/>
      <c r="B381" s="10"/>
      <c r="C381" s="10"/>
      <c r="D381" s="27"/>
    </row>
    <row r="382" spans="1:4" ht="22.5" customHeight="1">
      <c r="A382" s="10"/>
      <c r="B382" s="10"/>
      <c r="C382" s="10"/>
      <c r="D382" s="27"/>
    </row>
    <row r="383" spans="1:4" ht="22.5" customHeight="1">
      <c r="A383" s="10"/>
      <c r="B383" s="10"/>
      <c r="C383" s="10"/>
      <c r="D383" s="27"/>
    </row>
    <row r="384" spans="1:4" ht="22.5" customHeight="1">
      <c r="A384" s="10"/>
      <c r="B384" s="10"/>
      <c r="C384" s="10"/>
      <c r="D384" s="27"/>
    </row>
    <row r="385" spans="1:4" ht="22.5" customHeight="1">
      <c r="A385" s="10"/>
      <c r="B385" s="10"/>
      <c r="C385" s="10"/>
      <c r="D385" s="27"/>
    </row>
    <row r="386" spans="1:4" ht="22.5" customHeight="1">
      <c r="A386" s="10"/>
      <c r="B386" s="10"/>
      <c r="C386" s="10"/>
      <c r="D386" s="27"/>
    </row>
    <row r="387" spans="1:4" ht="22.5" customHeight="1">
      <c r="A387" s="10"/>
      <c r="B387" s="10"/>
      <c r="C387" s="10"/>
      <c r="D387" s="27"/>
    </row>
    <row r="388" spans="1:4" ht="22.5" customHeight="1">
      <c r="A388" s="10"/>
      <c r="B388" s="10"/>
      <c r="C388" s="10"/>
      <c r="D388" s="27"/>
    </row>
    <row r="389" spans="1:4" ht="22.5" customHeight="1">
      <c r="A389" s="10"/>
      <c r="B389" s="10"/>
      <c r="C389" s="10"/>
      <c r="D389" s="27"/>
    </row>
    <row r="390" spans="1:4" ht="22.5" customHeight="1">
      <c r="A390" s="10"/>
      <c r="B390" s="10"/>
      <c r="C390" s="10"/>
      <c r="D390" s="27"/>
    </row>
    <row r="391" spans="1:4" ht="22.5" customHeight="1">
      <c r="A391" s="10"/>
      <c r="B391" s="10"/>
      <c r="C391" s="10"/>
      <c r="D391" s="27"/>
    </row>
    <row r="392" spans="1:4" ht="22.5" customHeight="1">
      <c r="A392" s="10"/>
      <c r="B392" s="10"/>
      <c r="C392" s="10"/>
      <c r="D392" s="27"/>
    </row>
    <row r="393" spans="1:4" ht="22.5" customHeight="1">
      <c r="A393" s="10"/>
      <c r="B393" s="10"/>
      <c r="C393" s="10"/>
      <c r="D393" s="27"/>
    </row>
    <row r="394" spans="1:4" ht="22.5" customHeight="1">
      <c r="A394" s="10"/>
      <c r="B394" s="10"/>
      <c r="C394" s="10"/>
      <c r="D394" s="27"/>
    </row>
    <row r="395" spans="1:4" ht="22.5" customHeight="1">
      <c r="A395" s="10"/>
      <c r="B395" s="10"/>
      <c r="C395" s="10"/>
      <c r="D395" s="27"/>
    </row>
    <row r="396" spans="1:4" ht="22.5" customHeight="1">
      <c r="A396" s="10"/>
      <c r="B396" s="10"/>
      <c r="C396" s="10"/>
      <c r="D396" s="27"/>
    </row>
    <row r="397" spans="1:4" ht="22.5" customHeight="1">
      <c r="A397" s="10"/>
      <c r="B397" s="10"/>
      <c r="C397" s="10"/>
      <c r="D397" s="27"/>
    </row>
    <row r="398" spans="1:4" ht="22.5" customHeight="1">
      <c r="A398" s="10"/>
      <c r="B398" s="10"/>
      <c r="C398" s="10"/>
      <c r="D398" s="27"/>
    </row>
    <row r="399" spans="1:4" ht="22.5" customHeight="1">
      <c r="A399" s="10"/>
      <c r="B399" s="10"/>
      <c r="C399" s="10"/>
      <c r="D399" s="27"/>
    </row>
    <row r="400" spans="1:4" ht="22.5" customHeight="1">
      <c r="A400" s="10"/>
      <c r="B400" s="10"/>
      <c r="C400" s="10"/>
      <c r="D400" s="27"/>
    </row>
    <row r="401" spans="1:4" ht="22.5" customHeight="1">
      <c r="A401" s="10"/>
      <c r="B401" s="10"/>
      <c r="C401" s="10"/>
      <c r="D401" s="27"/>
    </row>
    <row r="402" spans="1:4" ht="22.5" customHeight="1">
      <c r="A402" s="10"/>
      <c r="B402" s="10"/>
      <c r="C402" s="10"/>
      <c r="D402" s="27"/>
    </row>
    <row r="403" spans="1:4" ht="22.5" customHeight="1">
      <c r="A403" s="10"/>
      <c r="B403" s="10"/>
      <c r="C403" s="10"/>
      <c r="D403" s="27"/>
    </row>
    <row r="404" spans="1:4" ht="22.5" customHeight="1">
      <c r="A404" s="10"/>
      <c r="B404" s="10"/>
      <c r="C404" s="10"/>
      <c r="D404" s="27"/>
    </row>
    <row r="405" spans="1:4" ht="22.5" customHeight="1">
      <c r="A405" s="10"/>
      <c r="B405" s="10"/>
      <c r="C405" s="10"/>
      <c r="D405" s="27"/>
    </row>
    <row r="406" spans="1:4" ht="22.5" customHeight="1">
      <c r="A406" s="10"/>
      <c r="B406" s="10"/>
      <c r="C406" s="10"/>
      <c r="D406" s="27"/>
    </row>
    <row r="407" spans="1:4" ht="22.5" customHeight="1">
      <c r="A407" s="10"/>
      <c r="B407" s="10"/>
      <c r="C407" s="10"/>
      <c r="D407" s="27"/>
    </row>
    <row r="408" spans="1:4" ht="22.5" customHeight="1">
      <c r="A408" s="10"/>
      <c r="B408" s="10"/>
      <c r="C408" s="10"/>
      <c r="D408" s="27"/>
    </row>
    <row r="409" spans="1:4" ht="22.5" customHeight="1">
      <c r="A409" s="10"/>
      <c r="B409" s="10"/>
      <c r="C409" s="10"/>
      <c r="D409" s="27"/>
    </row>
    <row r="410" spans="1:4" ht="22.5" customHeight="1">
      <c r="A410" s="10"/>
      <c r="B410" s="10"/>
      <c r="C410" s="10"/>
      <c r="D410" s="27"/>
    </row>
    <row r="411" spans="1:4" ht="22.5" customHeight="1">
      <c r="A411" s="10"/>
      <c r="B411" s="10"/>
      <c r="C411" s="10"/>
      <c r="D411" s="27"/>
    </row>
    <row r="412" spans="1:4" ht="22.5" customHeight="1">
      <c r="A412" s="10"/>
      <c r="B412" s="10"/>
      <c r="C412" s="10"/>
      <c r="D412" s="27"/>
    </row>
    <row r="413" spans="1:4" ht="22.5" customHeight="1">
      <c r="A413" s="10"/>
      <c r="B413" s="10"/>
      <c r="C413" s="10"/>
      <c r="D413" s="27"/>
    </row>
    <row r="414" spans="1:4" ht="22.5" customHeight="1">
      <c r="A414" s="10"/>
      <c r="B414" s="10"/>
      <c r="C414" s="10"/>
      <c r="D414" s="27"/>
    </row>
    <row r="415" spans="1:4" ht="22.5" customHeight="1">
      <c r="A415" s="10"/>
      <c r="B415" s="10"/>
      <c r="C415" s="10"/>
      <c r="D415" s="27"/>
    </row>
    <row r="416" spans="1:4" ht="22.5" customHeight="1">
      <c r="A416" s="10"/>
      <c r="B416" s="10"/>
      <c r="C416" s="10"/>
      <c r="D416" s="27"/>
    </row>
    <row r="417" spans="1:4" ht="22.5" customHeight="1">
      <c r="A417" s="10"/>
      <c r="B417" s="10"/>
      <c r="C417" s="10"/>
      <c r="D417" s="27"/>
    </row>
    <row r="418" spans="1:4" ht="22.5" customHeight="1">
      <c r="A418" s="10"/>
      <c r="B418" s="10"/>
      <c r="C418" s="10"/>
      <c r="D418" s="27"/>
    </row>
    <row r="419" spans="1:4" ht="22.5" customHeight="1">
      <c r="A419" s="10"/>
      <c r="B419" s="10"/>
      <c r="C419" s="10"/>
      <c r="D419" s="27"/>
    </row>
    <row r="420" spans="1:4" ht="22.5" customHeight="1">
      <c r="A420" s="10"/>
      <c r="B420" s="10"/>
      <c r="C420" s="10"/>
      <c r="D420" s="27"/>
    </row>
    <row r="421" spans="1:4" ht="22.5" customHeight="1">
      <c r="A421" s="10"/>
      <c r="B421" s="10"/>
      <c r="C421" s="10"/>
      <c r="D421" s="27"/>
    </row>
    <row r="422" spans="1:4" ht="22.5" customHeight="1">
      <c r="A422" s="10"/>
      <c r="B422" s="10"/>
      <c r="C422" s="10"/>
      <c r="D422" s="27"/>
    </row>
    <row r="423" spans="1:4" ht="22.5" customHeight="1">
      <c r="A423" s="10"/>
      <c r="B423" s="10"/>
      <c r="C423" s="10"/>
      <c r="D423" s="27"/>
    </row>
    <row r="424" spans="1:4" ht="22.5" customHeight="1">
      <c r="A424" s="10"/>
      <c r="B424" s="10"/>
      <c r="C424" s="10"/>
      <c r="D424" s="27"/>
    </row>
    <row r="425" spans="1:4" ht="22.5" customHeight="1">
      <c r="A425" s="10"/>
      <c r="B425" s="10"/>
      <c r="C425" s="10"/>
      <c r="D425" s="27"/>
    </row>
    <row r="426" spans="1:4" ht="22.5" customHeight="1">
      <c r="A426" s="10"/>
      <c r="B426" s="10"/>
      <c r="C426" s="10"/>
      <c r="D426" s="27"/>
    </row>
    <row r="427" spans="1:4" ht="22.5" customHeight="1">
      <c r="A427" s="10"/>
      <c r="B427" s="10"/>
      <c r="C427" s="10"/>
      <c r="D427" s="27"/>
    </row>
    <row r="428" spans="1:4" ht="22.5" customHeight="1">
      <c r="A428" s="10"/>
      <c r="B428" s="10"/>
      <c r="C428" s="10"/>
      <c r="D428" s="27"/>
    </row>
    <row r="429" spans="1:4" ht="22.5" customHeight="1">
      <c r="A429" s="10"/>
      <c r="B429" s="10"/>
      <c r="C429" s="10"/>
      <c r="D429" s="27"/>
    </row>
    <row r="430" spans="1:4" ht="22.5" customHeight="1">
      <c r="A430" s="10"/>
      <c r="B430" s="10"/>
      <c r="C430" s="10"/>
      <c r="D430" s="27"/>
    </row>
    <row r="431" spans="1:4" ht="22.5" customHeight="1">
      <c r="A431" s="10"/>
      <c r="B431" s="10"/>
      <c r="C431" s="10"/>
      <c r="D431" s="27"/>
    </row>
    <row r="432" spans="1:4" ht="22.5" customHeight="1">
      <c r="A432" s="10"/>
      <c r="B432" s="10"/>
      <c r="C432" s="10"/>
      <c r="D432" s="27"/>
    </row>
    <row r="433" spans="1:4" ht="22.5" customHeight="1">
      <c r="A433" s="10"/>
      <c r="B433" s="10"/>
      <c r="C433" s="10"/>
      <c r="D433" s="27"/>
    </row>
    <row r="434" spans="1:4" ht="22.5" customHeight="1">
      <c r="A434" s="10"/>
      <c r="B434" s="10"/>
      <c r="C434" s="10"/>
      <c r="D434" s="27"/>
    </row>
    <row r="435" spans="1:4" ht="22.5" customHeight="1">
      <c r="A435" s="10"/>
      <c r="B435" s="10"/>
      <c r="C435" s="10"/>
      <c r="D435" s="27"/>
    </row>
    <row r="436" spans="1:4" ht="22.5" customHeight="1">
      <c r="A436" s="10"/>
      <c r="B436" s="10"/>
      <c r="C436" s="10"/>
      <c r="D436" s="27"/>
    </row>
    <row r="437" spans="1:4" ht="22.5" customHeight="1">
      <c r="A437" s="10"/>
      <c r="B437" s="10"/>
      <c r="C437" s="10"/>
      <c r="D437" s="27"/>
    </row>
    <row r="438" spans="1:4" ht="22.5" customHeight="1">
      <c r="A438" s="10"/>
      <c r="B438" s="10"/>
      <c r="C438" s="10"/>
      <c r="D438" s="27"/>
    </row>
    <row r="439" spans="1:4" ht="22.5" customHeight="1">
      <c r="A439" s="10"/>
      <c r="B439" s="10"/>
      <c r="C439" s="10"/>
      <c r="D439" s="27"/>
    </row>
    <row r="440" spans="1:4" ht="22.5" customHeight="1">
      <c r="A440" s="10"/>
      <c r="B440" s="10"/>
      <c r="C440" s="10"/>
      <c r="D440" s="27"/>
    </row>
    <row r="441" spans="1:4" ht="22.5" customHeight="1">
      <c r="A441" s="10"/>
      <c r="B441" s="10"/>
      <c r="C441" s="10"/>
      <c r="D441" s="27"/>
    </row>
    <row r="442" spans="1:4" ht="22.5" customHeight="1">
      <c r="A442" s="10"/>
      <c r="B442" s="10"/>
      <c r="C442" s="10"/>
      <c r="D442" s="27"/>
    </row>
    <row r="443" spans="1:4" ht="22.5" customHeight="1">
      <c r="A443" s="10"/>
      <c r="B443" s="10"/>
      <c r="C443" s="10"/>
      <c r="D443" s="27"/>
    </row>
    <row r="444" spans="1:4" ht="22.5" customHeight="1">
      <c r="A444" s="10"/>
      <c r="B444" s="10"/>
      <c r="C444" s="10"/>
      <c r="D444" s="27"/>
    </row>
    <row r="445" spans="1:4" ht="22.5" customHeight="1">
      <c r="A445" s="10"/>
      <c r="B445" s="10"/>
      <c r="C445" s="10"/>
      <c r="D445" s="27"/>
    </row>
    <row r="446" spans="1:4" ht="22.5" customHeight="1">
      <c r="A446" s="10"/>
      <c r="B446" s="10"/>
      <c r="C446" s="10"/>
      <c r="D446" s="27"/>
    </row>
    <row r="447" spans="1:4" ht="22.5" customHeight="1">
      <c r="A447" s="10"/>
      <c r="B447" s="10"/>
      <c r="C447" s="10"/>
      <c r="D447" s="27"/>
    </row>
    <row r="448" spans="1:4" ht="22.5" customHeight="1">
      <c r="A448" s="10"/>
      <c r="B448" s="10"/>
      <c r="C448" s="10"/>
      <c r="D448" s="27"/>
    </row>
    <row r="449" spans="1:4" ht="22.5" customHeight="1">
      <c r="A449" s="10"/>
      <c r="B449" s="10"/>
      <c r="C449" s="10"/>
      <c r="D449" s="27"/>
    </row>
    <row r="450" spans="1:4" ht="22.5" customHeight="1">
      <c r="A450" s="10"/>
      <c r="B450" s="10"/>
      <c r="C450" s="10"/>
      <c r="D450" s="27"/>
    </row>
    <row r="451" spans="1:4" ht="22.5" customHeight="1">
      <c r="A451" s="10"/>
      <c r="B451" s="10"/>
      <c r="C451" s="10"/>
      <c r="D451" s="27"/>
    </row>
    <row r="452" spans="1:4" ht="22.5" customHeight="1">
      <c r="A452" s="10"/>
      <c r="B452" s="10"/>
      <c r="C452" s="10"/>
      <c r="D452" s="27"/>
    </row>
    <row r="453" spans="1:4" ht="22.5" customHeight="1">
      <c r="A453" s="10"/>
      <c r="B453" s="10"/>
      <c r="C453" s="10"/>
      <c r="D453" s="27"/>
    </row>
    <row r="454" spans="1:4" ht="22.5" customHeight="1">
      <c r="A454" s="10"/>
      <c r="B454" s="10"/>
      <c r="C454" s="10"/>
      <c r="D454" s="27"/>
    </row>
    <row r="455" spans="1:4" ht="22.5" customHeight="1">
      <c r="A455" s="10"/>
      <c r="B455" s="10"/>
      <c r="C455" s="10"/>
      <c r="D455" s="27"/>
    </row>
    <row r="456" spans="1:4" ht="22.5" customHeight="1">
      <c r="A456" s="10"/>
      <c r="B456" s="10"/>
      <c r="C456" s="10"/>
      <c r="D456" s="27"/>
    </row>
    <row r="457" spans="1:4" ht="22.5" customHeight="1">
      <c r="A457" s="10"/>
      <c r="B457" s="10"/>
      <c r="C457" s="10"/>
      <c r="D457" s="27"/>
    </row>
    <row r="458" spans="1:4" ht="22.5" customHeight="1">
      <c r="A458" s="10"/>
      <c r="B458" s="10"/>
      <c r="C458" s="10"/>
      <c r="D458" s="27"/>
    </row>
    <row r="459" spans="1:4" ht="22.5" customHeight="1">
      <c r="A459" s="10"/>
      <c r="B459" s="10"/>
      <c r="C459" s="10"/>
      <c r="D459" s="27"/>
    </row>
    <row r="460" spans="1:4" ht="22.5" customHeight="1">
      <c r="A460" s="10"/>
      <c r="B460" s="10"/>
      <c r="C460" s="10"/>
      <c r="D460" s="27"/>
    </row>
    <row r="461" spans="1:4" ht="22.5" customHeight="1">
      <c r="A461" s="10"/>
      <c r="B461" s="10"/>
      <c r="C461" s="10"/>
      <c r="D461" s="27"/>
    </row>
    <row r="462" spans="1:4" ht="22.5" customHeight="1">
      <c r="A462" s="10"/>
      <c r="B462" s="10"/>
      <c r="C462" s="10"/>
      <c r="D462" s="27"/>
    </row>
    <row r="463" spans="1:4" ht="22.5" customHeight="1">
      <c r="A463" s="10"/>
      <c r="B463" s="10"/>
      <c r="C463" s="10"/>
      <c r="D463" s="27"/>
    </row>
    <row r="464" spans="1:4" ht="22.5" customHeight="1">
      <c r="A464" s="10"/>
      <c r="B464" s="10"/>
      <c r="C464" s="10"/>
      <c r="D464" s="27"/>
    </row>
    <row r="465" spans="1:4" ht="22.5" customHeight="1">
      <c r="A465" s="10"/>
      <c r="B465" s="10"/>
      <c r="C465" s="10"/>
      <c r="D465" s="27"/>
    </row>
    <row r="466" spans="1:4" ht="22.5" customHeight="1">
      <c r="A466" s="10"/>
      <c r="B466" s="10"/>
      <c r="C466" s="10"/>
      <c r="D466" s="27"/>
    </row>
    <row r="467" spans="1:4" ht="22.5" customHeight="1">
      <c r="A467" s="10"/>
      <c r="B467" s="10"/>
      <c r="C467" s="10"/>
      <c r="D467" s="27"/>
    </row>
    <row r="468" spans="1:4" ht="22.5" customHeight="1">
      <c r="A468" s="10"/>
      <c r="B468" s="10"/>
      <c r="C468" s="10"/>
      <c r="D468" s="27"/>
    </row>
    <row r="469" spans="1:4" ht="22.5" customHeight="1">
      <c r="A469" s="10"/>
      <c r="B469" s="10"/>
      <c r="C469" s="10"/>
      <c r="D469" s="27"/>
    </row>
    <row r="470" spans="1:4" ht="22.5" customHeight="1">
      <c r="A470" s="10"/>
      <c r="B470" s="10"/>
      <c r="C470" s="10"/>
      <c r="D470" s="27"/>
    </row>
    <row r="471" spans="1:4" ht="22.5" customHeight="1">
      <c r="A471" s="10"/>
      <c r="B471" s="10"/>
      <c r="C471" s="10"/>
      <c r="D471" s="27"/>
    </row>
    <row r="472" spans="1:4" ht="22.5" customHeight="1">
      <c r="A472" s="10"/>
      <c r="B472" s="10"/>
      <c r="C472" s="10"/>
      <c r="D472" s="27"/>
    </row>
    <row r="473" spans="1:4" ht="22.5" customHeight="1">
      <c r="A473" s="10"/>
      <c r="B473" s="10"/>
      <c r="C473" s="10"/>
      <c r="D473" s="27"/>
    </row>
    <row r="474" spans="1:4" ht="22.5" customHeight="1">
      <c r="A474" s="10"/>
      <c r="B474" s="10"/>
      <c r="C474" s="10"/>
      <c r="D474" s="27"/>
    </row>
    <row r="475" spans="1:4" ht="22.5" customHeight="1">
      <c r="A475" s="10"/>
      <c r="B475" s="10"/>
      <c r="C475" s="10"/>
      <c r="D475" s="27"/>
    </row>
    <row r="476" spans="1:4" ht="22.5" customHeight="1">
      <c r="A476" s="10"/>
      <c r="B476" s="10"/>
      <c r="C476" s="10"/>
      <c r="D476" s="27"/>
    </row>
    <row r="477" spans="1:4" ht="22.5" customHeight="1">
      <c r="A477" s="10"/>
      <c r="B477" s="10"/>
      <c r="C477" s="10"/>
      <c r="D477" s="27"/>
    </row>
    <row r="478" spans="1:4" ht="22.5" customHeight="1">
      <c r="A478" s="10"/>
      <c r="B478" s="10"/>
      <c r="C478" s="10"/>
      <c r="D478" s="27"/>
    </row>
    <row r="479" spans="1:4" ht="22.5" customHeight="1">
      <c r="A479" s="10"/>
      <c r="B479" s="10"/>
      <c r="C479" s="10"/>
      <c r="D479" s="27"/>
    </row>
    <row r="480" spans="1:4" ht="22.5" customHeight="1">
      <c r="A480" s="10"/>
      <c r="B480" s="10"/>
      <c r="C480" s="10"/>
      <c r="D480" s="27"/>
    </row>
    <row r="481" spans="1:4" ht="22.5" customHeight="1">
      <c r="A481" s="10"/>
      <c r="B481" s="10"/>
      <c r="C481" s="10"/>
      <c r="D481" s="27"/>
    </row>
    <row r="482" spans="1:4" ht="22.5" customHeight="1">
      <c r="A482" s="10"/>
      <c r="B482" s="10"/>
      <c r="C482" s="10"/>
      <c r="D482" s="27"/>
    </row>
    <row r="483" spans="1:4" ht="22.5" customHeight="1">
      <c r="A483" s="10"/>
      <c r="B483" s="10"/>
      <c r="C483" s="10"/>
      <c r="D483" s="27"/>
    </row>
    <row r="484" spans="1:4" ht="22.5" customHeight="1">
      <c r="A484" s="10"/>
      <c r="B484" s="10"/>
      <c r="C484" s="10"/>
      <c r="D484" s="27"/>
    </row>
    <row r="485" spans="1:4" ht="22.5" customHeight="1">
      <c r="A485" s="10"/>
      <c r="B485" s="10"/>
      <c r="C485" s="10"/>
      <c r="D485" s="27"/>
    </row>
    <row r="486" spans="1:4" ht="22.5" customHeight="1">
      <c r="A486" s="10"/>
      <c r="B486" s="10"/>
      <c r="C486" s="10"/>
      <c r="D486" s="27"/>
    </row>
    <row r="487" spans="1:4" ht="22.5" customHeight="1">
      <c r="A487" s="10"/>
      <c r="B487" s="10"/>
      <c r="C487" s="10"/>
      <c r="D487" s="27"/>
    </row>
    <row r="488" spans="1:4" ht="22.5" customHeight="1">
      <c r="A488" s="10"/>
      <c r="B488" s="10"/>
      <c r="C488" s="10"/>
      <c r="D488" s="27"/>
    </row>
    <row r="489" spans="1:4" ht="22.5" customHeight="1">
      <c r="A489" s="10"/>
      <c r="B489" s="10"/>
      <c r="C489" s="10"/>
      <c r="D489" s="27"/>
    </row>
    <row r="490" spans="1:4" ht="22.5" customHeight="1">
      <c r="A490" s="10"/>
      <c r="B490" s="10"/>
      <c r="C490" s="10"/>
      <c r="D490" s="27"/>
    </row>
    <row r="491" spans="1:4" ht="22.5" customHeight="1">
      <c r="A491" s="10"/>
      <c r="B491" s="10"/>
      <c r="C491" s="10"/>
      <c r="D491" s="27"/>
    </row>
    <row r="492" spans="1:4" ht="22.5" customHeight="1">
      <c r="A492" s="10"/>
      <c r="B492" s="10"/>
      <c r="C492" s="10"/>
      <c r="D492" s="27"/>
    </row>
    <row r="493" spans="1:4" ht="22.5" customHeight="1">
      <c r="A493" s="10"/>
      <c r="B493" s="10"/>
      <c r="C493" s="10"/>
      <c r="D493" s="27"/>
    </row>
    <row r="494" spans="1:4" ht="22.5" customHeight="1">
      <c r="A494" s="10"/>
      <c r="B494" s="10"/>
      <c r="C494" s="10"/>
      <c r="D494" s="27"/>
    </row>
    <row r="495" spans="1:4" ht="22.5" customHeight="1">
      <c r="A495" s="10"/>
      <c r="B495" s="10"/>
      <c r="C495" s="10"/>
      <c r="D495" s="27"/>
    </row>
    <row r="496" spans="1:4" ht="22.5" customHeight="1">
      <c r="A496" s="10"/>
      <c r="B496" s="10"/>
      <c r="C496" s="10"/>
      <c r="D496" s="27"/>
    </row>
    <row r="497" spans="1:4" ht="22.5" customHeight="1">
      <c r="A497" s="10"/>
      <c r="B497" s="10"/>
      <c r="C497" s="10"/>
      <c r="D497" s="27"/>
    </row>
    <row r="498" spans="1:4" ht="22.5" customHeight="1">
      <c r="A498" s="10"/>
      <c r="B498" s="10"/>
      <c r="C498" s="10"/>
      <c r="D498" s="27"/>
    </row>
    <row r="499" spans="1:4" ht="22.5" customHeight="1">
      <c r="A499" s="10"/>
      <c r="B499" s="10"/>
      <c r="C499" s="10"/>
      <c r="D499" s="27"/>
    </row>
    <row r="500" spans="1:4" ht="22.5" customHeight="1">
      <c r="A500" s="10"/>
      <c r="B500" s="10"/>
      <c r="C500" s="10"/>
      <c r="D500" s="27"/>
    </row>
    <row r="501" spans="1:4" ht="22.5" customHeight="1">
      <c r="A501" s="10"/>
      <c r="B501" s="10"/>
      <c r="C501" s="10"/>
      <c r="D501" s="27"/>
    </row>
    <row r="502" spans="1:4" ht="22.5" customHeight="1">
      <c r="A502" s="10"/>
      <c r="B502" s="10"/>
      <c r="C502" s="10"/>
      <c r="D502" s="27"/>
    </row>
    <row r="503" spans="1:4" ht="22.5" customHeight="1">
      <c r="A503" s="10"/>
      <c r="B503" s="10"/>
      <c r="C503" s="10"/>
      <c r="D503" s="27"/>
    </row>
    <row r="504" spans="1:4" ht="22.5" customHeight="1">
      <c r="A504" s="10"/>
      <c r="B504" s="10"/>
      <c r="C504" s="10"/>
      <c r="D504" s="27"/>
    </row>
    <row r="505" spans="1:4" ht="22.5" customHeight="1">
      <c r="A505" s="10"/>
      <c r="B505" s="10"/>
      <c r="C505" s="10"/>
      <c r="D505" s="27"/>
    </row>
    <row r="506" spans="1:4" ht="22.5" customHeight="1">
      <c r="A506" s="10"/>
      <c r="B506" s="10"/>
      <c r="C506" s="10"/>
      <c r="D506" s="27"/>
    </row>
    <row r="507" spans="1:4" ht="22.5" customHeight="1">
      <c r="A507" s="10"/>
      <c r="B507" s="10"/>
      <c r="C507" s="10"/>
      <c r="D507" s="27"/>
    </row>
    <row r="508" spans="1:4" ht="22.5" customHeight="1">
      <c r="A508" s="10"/>
      <c r="B508" s="10"/>
      <c r="C508" s="10"/>
      <c r="D508" s="27"/>
    </row>
    <row r="509" spans="1:4" ht="22.5" customHeight="1">
      <c r="A509" s="10"/>
      <c r="B509" s="10"/>
      <c r="C509" s="10"/>
      <c r="D509" s="27"/>
    </row>
    <row r="510" spans="1:4" ht="22.5" customHeight="1">
      <c r="A510" s="10"/>
      <c r="B510" s="10"/>
      <c r="C510" s="10"/>
      <c r="D510" s="27"/>
    </row>
    <row r="511" spans="1:4" ht="22.5" customHeight="1">
      <c r="A511" s="10"/>
      <c r="B511" s="10"/>
      <c r="C511" s="10"/>
      <c r="D511" s="27"/>
    </row>
    <row r="512" spans="1:4" ht="22.5" customHeight="1">
      <c r="A512" s="10"/>
      <c r="B512" s="10"/>
      <c r="C512" s="10"/>
      <c r="D512" s="27"/>
    </row>
    <row r="513" spans="1:4" ht="22.5" customHeight="1">
      <c r="A513" s="10"/>
      <c r="B513" s="10"/>
      <c r="C513" s="10"/>
      <c r="D513" s="27"/>
    </row>
    <row r="514" spans="1:4" ht="22.5" customHeight="1">
      <c r="A514" s="10"/>
      <c r="B514" s="10"/>
      <c r="C514" s="10"/>
      <c r="D514" s="27"/>
    </row>
    <row r="515" spans="1:4" ht="22.5" customHeight="1">
      <c r="A515" s="10"/>
      <c r="B515" s="10"/>
      <c r="C515" s="10"/>
      <c r="D515" s="27"/>
    </row>
    <row r="516" spans="1:4" ht="22.5" customHeight="1">
      <c r="A516" s="10"/>
      <c r="B516" s="10"/>
      <c r="C516" s="10"/>
      <c r="D516" s="27"/>
    </row>
    <row r="517" spans="1:4" ht="22.5" customHeight="1">
      <c r="A517" s="10"/>
      <c r="B517" s="10"/>
      <c r="C517" s="10"/>
      <c r="D517" s="27"/>
    </row>
    <row r="518" spans="1:4" ht="22.5" customHeight="1">
      <c r="A518" s="10"/>
      <c r="B518" s="10"/>
      <c r="C518" s="10"/>
      <c r="D518" s="27"/>
    </row>
    <row r="519" spans="1:4" ht="22.5" customHeight="1">
      <c r="A519" s="10"/>
      <c r="B519" s="10"/>
      <c r="C519" s="10"/>
      <c r="D519" s="27"/>
    </row>
    <row r="520" spans="1:4" ht="22.5" customHeight="1">
      <c r="A520" s="10"/>
      <c r="B520" s="10"/>
      <c r="C520" s="10"/>
      <c r="D520" s="27"/>
    </row>
    <row r="521" spans="1:4" ht="22.5" customHeight="1">
      <c r="A521" s="10"/>
      <c r="B521" s="10"/>
      <c r="C521" s="10"/>
      <c r="D521" s="27"/>
    </row>
    <row r="522" spans="1:4" ht="22.5" customHeight="1">
      <c r="A522" s="10"/>
      <c r="B522" s="10"/>
      <c r="C522" s="10"/>
      <c r="D522" s="27"/>
    </row>
    <row r="523" spans="1:4" ht="22.5" customHeight="1">
      <c r="A523" s="10"/>
      <c r="B523" s="10"/>
      <c r="C523" s="10"/>
      <c r="D523" s="27"/>
    </row>
    <row r="524" spans="1:4" ht="22.5" customHeight="1">
      <c r="A524" s="10"/>
      <c r="B524" s="10"/>
      <c r="C524" s="10"/>
      <c r="D524" s="27"/>
    </row>
    <row r="525" spans="1:4" ht="22.5" customHeight="1">
      <c r="A525" s="10"/>
      <c r="B525" s="10"/>
      <c r="C525" s="10"/>
      <c r="D525" s="27"/>
    </row>
    <row r="526" spans="1:4" ht="22.5" customHeight="1">
      <c r="A526" s="10"/>
      <c r="B526" s="10"/>
      <c r="C526" s="10"/>
      <c r="D526" s="27"/>
    </row>
    <row r="527" spans="1:4" ht="22.5" customHeight="1">
      <c r="A527" s="10"/>
      <c r="B527" s="10"/>
      <c r="C527" s="10"/>
      <c r="D527" s="27"/>
    </row>
    <row r="528" spans="1:4" ht="22.5" customHeight="1">
      <c r="A528" s="10"/>
      <c r="B528" s="10"/>
      <c r="C528" s="10"/>
      <c r="D528" s="27"/>
    </row>
    <row r="529" spans="1:4" ht="22.5" customHeight="1">
      <c r="A529" s="10"/>
      <c r="B529" s="10"/>
      <c r="C529" s="10"/>
      <c r="D529" s="27"/>
    </row>
    <row r="530" spans="1:4" ht="22.5" customHeight="1">
      <c r="A530" s="10"/>
      <c r="B530" s="10"/>
      <c r="C530" s="10"/>
      <c r="D530" s="27"/>
    </row>
    <row r="531" spans="1:4" ht="22.5" customHeight="1">
      <c r="A531" s="10"/>
      <c r="B531" s="10"/>
      <c r="C531" s="10"/>
      <c r="D531" s="27"/>
    </row>
    <row r="532" spans="1:4" ht="22.5" customHeight="1">
      <c r="A532" s="10"/>
      <c r="B532" s="10"/>
      <c r="C532" s="10"/>
      <c r="D532" s="27"/>
    </row>
    <row r="533" spans="1:4" ht="22.5" customHeight="1">
      <c r="A533" s="10"/>
      <c r="B533" s="10"/>
      <c r="C533" s="10"/>
      <c r="D533" s="27"/>
    </row>
    <row r="534" spans="1:4" ht="22.5" customHeight="1">
      <c r="A534" s="10"/>
      <c r="B534" s="10"/>
      <c r="C534" s="10"/>
      <c r="D534" s="27"/>
    </row>
    <row r="535" spans="1:4" ht="22.5" customHeight="1">
      <c r="A535" s="10"/>
      <c r="B535" s="10"/>
      <c r="C535" s="10"/>
      <c r="D535" s="27"/>
    </row>
    <row r="536" spans="1:4" ht="22.5" customHeight="1">
      <c r="A536" s="10"/>
      <c r="B536" s="10"/>
      <c r="C536" s="10"/>
      <c r="D536" s="27"/>
    </row>
    <row r="537" spans="1:4" ht="22.5" customHeight="1">
      <c r="A537" s="10"/>
      <c r="B537" s="10"/>
      <c r="C537" s="10"/>
      <c r="D537" s="27"/>
    </row>
    <row r="538" spans="1:4" ht="22.5" customHeight="1">
      <c r="A538" s="10"/>
      <c r="B538" s="10"/>
      <c r="C538" s="10"/>
      <c r="D538" s="27"/>
    </row>
    <row r="539" spans="1:4" ht="22.5" customHeight="1">
      <c r="A539" s="10"/>
      <c r="B539" s="10"/>
      <c r="C539" s="10"/>
      <c r="D539" s="27"/>
    </row>
    <row r="540" spans="1:4" ht="22.5" customHeight="1">
      <c r="A540" s="10"/>
      <c r="B540" s="10"/>
      <c r="C540" s="10"/>
      <c r="D540" s="27"/>
    </row>
    <row r="541" spans="1:4" ht="22.5" customHeight="1">
      <c r="A541" s="10"/>
      <c r="B541" s="10"/>
      <c r="C541" s="10"/>
      <c r="D541" s="27"/>
    </row>
    <row r="542" spans="1:4" ht="22.5" customHeight="1">
      <c r="A542" s="10"/>
      <c r="B542" s="10"/>
      <c r="C542" s="10"/>
      <c r="D542" s="27"/>
    </row>
    <row r="543" spans="1:4" ht="22.5" customHeight="1">
      <c r="A543" s="10"/>
      <c r="B543" s="10"/>
      <c r="C543" s="10"/>
      <c r="D543" s="27"/>
    </row>
    <row r="544" spans="1:4" ht="22.5" customHeight="1">
      <c r="A544" s="10"/>
      <c r="B544" s="10"/>
      <c r="C544" s="10"/>
      <c r="D544" s="27"/>
    </row>
    <row r="545" spans="1:4" ht="22.5" customHeight="1">
      <c r="A545" s="10"/>
      <c r="B545" s="10"/>
      <c r="C545" s="10"/>
      <c r="D545" s="27"/>
    </row>
    <row r="546" spans="1:4" ht="22.5" customHeight="1">
      <c r="A546" s="10"/>
      <c r="B546" s="10"/>
      <c r="C546" s="10"/>
      <c r="D546" s="27"/>
    </row>
    <row r="547" spans="1:4" ht="22.5" customHeight="1">
      <c r="A547" s="10"/>
      <c r="B547" s="10"/>
      <c r="C547" s="10"/>
      <c r="D547" s="27"/>
    </row>
    <row r="548" spans="1:4" ht="22.5" customHeight="1">
      <c r="A548" s="10"/>
      <c r="B548" s="10"/>
      <c r="C548" s="10"/>
      <c r="D548" s="27"/>
    </row>
    <row r="549" spans="1:4" ht="22.5" customHeight="1">
      <c r="A549" s="10"/>
      <c r="B549" s="10"/>
      <c r="C549" s="10"/>
      <c r="D549" s="27"/>
    </row>
    <row r="550" spans="1:4" ht="22.5" customHeight="1">
      <c r="A550" s="10"/>
      <c r="B550" s="10"/>
      <c r="C550" s="10"/>
      <c r="D550" s="27"/>
    </row>
    <row r="551" spans="1:4" ht="22.5" customHeight="1">
      <c r="A551" s="10"/>
      <c r="B551" s="10"/>
      <c r="C551" s="10"/>
      <c r="D551" s="27"/>
    </row>
    <row r="552" spans="1:4" ht="22.5" customHeight="1">
      <c r="A552" s="10"/>
      <c r="B552" s="10"/>
      <c r="C552" s="10"/>
      <c r="D552" s="27"/>
    </row>
    <row r="553" spans="1:4" ht="22.5" customHeight="1">
      <c r="A553" s="10"/>
      <c r="B553" s="10"/>
      <c r="C553" s="10"/>
      <c r="D553" s="27"/>
    </row>
    <row r="554" spans="1:4" ht="22.5" customHeight="1">
      <c r="A554" s="10"/>
      <c r="B554" s="10"/>
      <c r="C554" s="10"/>
      <c r="D554" s="27"/>
    </row>
    <row r="555" spans="1:4" ht="22.5" customHeight="1">
      <c r="A555" s="10"/>
      <c r="B555" s="10"/>
      <c r="C555" s="10"/>
      <c r="D555" s="27"/>
    </row>
    <row r="556" spans="1:4" ht="22.5" customHeight="1">
      <c r="A556" s="10"/>
      <c r="B556" s="10"/>
      <c r="C556" s="10"/>
      <c r="D556" s="27"/>
    </row>
    <row r="557" spans="1:4" ht="22.5" customHeight="1">
      <c r="A557" s="10"/>
      <c r="B557" s="10"/>
      <c r="C557" s="10"/>
      <c r="D557" s="27"/>
    </row>
    <row r="558" spans="1:4" ht="22.5" customHeight="1">
      <c r="A558" s="10"/>
      <c r="B558" s="10"/>
      <c r="C558" s="10"/>
      <c r="D558" s="27"/>
    </row>
    <row r="559" spans="1:4" ht="22.5" customHeight="1">
      <c r="A559" s="10"/>
      <c r="B559" s="10"/>
      <c r="C559" s="10"/>
      <c r="D559" s="27"/>
    </row>
    <row r="560" spans="1:4" ht="22.5" customHeight="1">
      <c r="A560" s="10"/>
      <c r="B560" s="10"/>
      <c r="C560" s="10"/>
      <c r="D560" s="27"/>
    </row>
    <row r="561" spans="1:4" ht="22.5" customHeight="1">
      <c r="A561" s="10"/>
      <c r="B561" s="10"/>
      <c r="C561" s="10"/>
      <c r="D561" s="27"/>
    </row>
    <row r="562" spans="1:4" ht="22.5" customHeight="1">
      <c r="A562" s="10"/>
      <c r="B562" s="10"/>
      <c r="C562" s="10"/>
      <c r="D562" s="27"/>
    </row>
    <row r="563" spans="1:4" ht="22.5" customHeight="1">
      <c r="A563" s="10"/>
      <c r="B563" s="10"/>
      <c r="C563" s="10"/>
      <c r="D563" s="27"/>
    </row>
    <row r="564" spans="1:4" ht="22.5" customHeight="1">
      <c r="A564" s="10"/>
      <c r="B564" s="10"/>
      <c r="C564" s="10"/>
      <c r="D564" s="27"/>
    </row>
    <row r="565" spans="1:4" ht="22.5" customHeight="1">
      <c r="A565" s="10"/>
      <c r="B565" s="10"/>
      <c r="C565" s="10"/>
      <c r="D565" s="27"/>
    </row>
    <row r="566" spans="1:4" ht="22.5" customHeight="1">
      <c r="A566" s="10"/>
      <c r="B566" s="10"/>
      <c r="C566" s="10"/>
      <c r="D566" s="27"/>
    </row>
    <row r="567" spans="1:4" ht="22.5" customHeight="1">
      <c r="A567" s="10"/>
      <c r="B567" s="10"/>
      <c r="C567" s="10"/>
      <c r="D567" s="27"/>
    </row>
    <row r="568" spans="1:4" ht="22.5" customHeight="1">
      <c r="A568" s="10"/>
      <c r="B568" s="10"/>
      <c r="C568" s="10"/>
      <c r="D568" s="27"/>
    </row>
    <row r="569" spans="1:4" ht="22.5" customHeight="1">
      <c r="A569" s="10"/>
      <c r="B569" s="10"/>
      <c r="C569" s="10"/>
      <c r="D569" s="27"/>
    </row>
    <row r="570" spans="1:4" ht="22.5" customHeight="1">
      <c r="A570" s="10"/>
      <c r="B570" s="10"/>
      <c r="C570" s="10"/>
      <c r="D570" s="27"/>
    </row>
    <row r="571" spans="1:4" ht="22.5" customHeight="1">
      <c r="A571" s="10"/>
      <c r="B571" s="10"/>
      <c r="C571" s="10"/>
      <c r="D571" s="27"/>
    </row>
    <row r="572" spans="1:4" ht="22.5" customHeight="1">
      <c r="A572" s="10"/>
      <c r="B572" s="10"/>
      <c r="C572" s="10"/>
      <c r="D572" s="27"/>
    </row>
    <row r="573" spans="1:4" ht="22.5" customHeight="1">
      <c r="A573" s="10"/>
      <c r="B573" s="10"/>
      <c r="C573" s="10"/>
      <c r="D573" s="27"/>
    </row>
    <row r="574" spans="1:4" ht="22.5" customHeight="1">
      <c r="A574" s="10"/>
      <c r="B574" s="10"/>
      <c r="C574" s="10"/>
      <c r="D574" s="27"/>
    </row>
    <row r="575" spans="1:4" ht="22.5" customHeight="1">
      <c r="A575" s="10"/>
      <c r="B575" s="10"/>
      <c r="C575" s="10"/>
      <c r="D575" s="27"/>
    </row>
    <row r="576" spans="1:4" ht="22.5" customHeight="1">
      <c r="A576" s="10"/>
      <c r="B576" s="10"/>
      <c r="C576" s="10"/>
      <c r="D576" s="27"/>
    </row>
    <row r="577" spans="1:4" ht="22.5" customHeight="1">
      <c r="A577" s="10"/>
      <c r="B577" s="10"/>
      <c r="C577" s="10"/>
      <c r="D577" s="27"/>
    </row>
    <row r="578" spans="1:4" ht="22.5" customHeight="1">
      <c r="A578" s="10"/>
      <c r="B578" s="10"/>
      <c r="C578" s="10"/>
      <c r="D578" s="27"/>
    </row>
    <row r="579" spans="1:4" ht="22.5" customHeight="1">
      <c r="A579" s="10"/>
      <c r="B579" s="10"/>
      <c r="C579" s="10"/>
      <c r="D579" s="27"/>
    </row>
    <row r="580" spans="1:4" ht="22.5" customHeight="1">
      <c r="A580" s="10"/>
      <c r="B580" s="10"/>
      <c r="C580" s="10"/>
      <c r="D580" s="27"/>
    </row>
    <row r="581" spans="1:4" ht="22.5" customHeight="1">
      <c r="A581" s="10"/>
      <c r="B581" s="10"/>
      <c r="C581" s="10"/>
      <c r="D581" s="27"/>
    </row>
    <row r="582" spans="1:4" ht="22.5" customHeight="1">
      <c r="A582" s="10"/>
      <c r="B582" s="10"/>
      <c r="C582" s="10"/>
      <c r="D582" s="27"/>
    </row>
    <row r="583" spans="1:4" ht="22.5" customHeight="1">
      <c r="A583" s="10"/>
      <c r="B583" s="10"/>
      <c r="C583" s="10"/>
      <c r="D583" s="27"/>
    </row>
    <row r="584" spans="1:4" ht="22.5" customHeight="1">
      <c r="A584" s="10"/>
      <c r="B584" s="10"/>
      <c r="C584" s="10"/>
      <c r="D584" s="27"/>
    </row>
    <row r="585" spans="1:4" ht="22.5" customHeight="1">
      <c r="A585" s="10"/>
      <c r="B585" s="10"/>
      <c r="C585" s="10"/>
      <c r="D585" s="27"/>
    </row>
    <row r="586" spans="1:4" ht="22.5" customHeight="1">
      <c r="A586" s="10"/>
      <c r="B586" s="10"/>
      <c r="C586" s="10"/>
      <c r="D586" s="27"/>
    </row>
    <row r="587" spans="1:4" ht="22.5" customHeight="1">
      <c r="A587" s="10"/>
      <c r="B587" s="10"/>
      <c r="C587" s="10"/>
      <c r="D587" s="27"/>
    </row>
    <row r="588" spans="1:4" ht="22.5" customHeight="1">
      <c r="A588" s="10"/>
      <c r="B588" s="10"/>
      <c r="C588" s="10"/>
      <c r="D588" s="27"/>
    </row>
    <row r="589" spans="1:4" ht="22.5" customHeight="1">
      <c r="A589" s="10"/>
      <c r="B589" s="10"/>
      <c r="C589" s="10"/>
      <c r="D589" s="27"/>
    </row>
    <row r="590" spans="1:4" ht="22.5" customHeight="1">
      <c r="A590" s="10"/>
      <c r="B590" s="10"/>
      <c r="C590" s="10"/>
      <c r="D590" s="27"/>
    </row>
    <row r="591" spans="1:4" ht="22.5" customHeight="1">
      <c r="A591" s="10"/>
      <c r="B591" s="10"/>
      <c r="C591" s="10"/>
      <c r="D591" s="27"/>
    </row>
    <row r="592" spans="1:4" ht="22.5" customHeight="1">
      <c r="A592" s="10"/>
      <c r="B592" s="10"/>
      <c r="C592" s="10"/>
      <c r="D592" s="27"/>
    </row>
    <row r="593" spans="1:4" ht="22.5" customHeight="1">
      <c r="A593" s="10"/>
      <c r="B593" s="10"/>
      <c r="C593" s="10"/>
      <c r="D593" s="27"/>
    </row>
    <row r="594" spans="1:4" ht="22.5" customHeight="1">
      <c r="A594" s="10"/>
      <c r="B594" s="10"/>
      <c r="C594" s="10"/>
      <c r="D594" s="27"/>
    </row>
    <row r="595" spans="1:4" ht="22.5" customHeight="1">
      <c r="A595" s="10"/>
      <c r="B595" s="10"/>
      <c r="C595" s="10"/>
      <c r="D595" s="27"/>
    </row>
    <row r="596" spans="1:4" ht="22.5" customHeight="1">
      <c r="A596" s="10"/>
      <c r="B596" s="10"/>
      <c r="C596" s="10"/>
      <c r="D596" s="27"/>
    </row>
    <row r="597" spans="1:4" ht="22.5" customHeight="1">
      <c r="A597" s="10"/>
      <c r="B597" s="10"/>
      <c r="C597" s="10"/>
      <c r="D597" s="27"/>
    </row>
    <row r="598" spans="1:4" ht="22.5" customHeight="1">
      <c r="A598" s="10"/>
      <c r="B598" s="10"/>
      <c r="C598" s="10"/>
      <c r="D598" s="27"/>
    </row>
    <row r="599" spans="1:4" ht="22.5" customHeight="1">
      <c r="A599" s="10"/>
      <c r="B599" s="10"/>
      <c r="C599" s="10"/>
      <c r="D599" s="27"/>
    </row>
    <row r="600" spans="1:4" ht="22.5" customHeight="1">
      <c r="A600" s="10"/>
      <c r="B600" s="10"/>
      <c r="C600" s="10"/>
      <c r="D600" s="27"/>
    </row>
    <row r="601" spans="1:4" ht="22.5" customHeight="1">
      <c r="A601" s="10"/>
      <c r="B601" s="10"/>
      <c r="C601" s="10"/>
      <c r="D601" s="27"/>
    </row>
    <row r="602" spans="1:4" ht="22.5" customHeight="1">
      <c r="A602" s="10"/>
      <c r="B602" s="10"/>
      <c r="C602" s="10"/>
      <c r="D602" s="27"/>
    </row>
    <row r="603" spans="1:4" ht="22.5" customHeight="1">
      <c r="A603" s="10"/>
      <c r="B603" s="10"/>
      <c r="C603" s="10"/>
      <c r="D603" s="27"/>
    </row>
    <row r="604" spans="1:4" ht="22.5" customHeight="1">
      <c r="A604" s="10"/>
      <c r="B604" s="10"/>
      <c r="C604" s="10"/>
      <c r="D604" s="27"/>
    </row>
    <row r="605" spans="1:4" ht="22.5" customHeight="1">
      <c r="A605" s="10"/>
      <c r="B605" s="10"/>
      <c r="C605" s="10"/>
      <c r="D605" s="27"/>
    </row>
    <row r="606" spans="1:4" ht="22.5" customHeight="1">
      <c r="A606" s="10"/>
      <c r="B606" s="10"/>
      <c r="C606" s="10"/>
      <c r="D606" s="27"/>
    </row>
    <row r="607" spans="1:4" ht="22.5" customHeight="1">
      <c r="A607" s="10"/>
      <c r="B607" s="10"/>
      <c r="C607" s="10"/>
      <c r="D607" s="27"/>
    </row>
    <row r="608" spans="1:4" ht="22.5" customHeight="1">
      <c r="A608" s="10"/>
      <c r="B608" s="10"/>
      <c r="C608" s="10"/>
      <c r="D608" s="27"/>
    </row>
    <row r="609" spans="1:4" ht="22.5" customHeight="1">
      <c r="A609" s="10"/>
      <c r="B609" s="10"/>
      <c r="C609" s="10"/>
      <c r="D609" s="27"/>
    </row>
    <row r="610" spans="1:4" ht="22.5" customHeight="1">
      <c r="A610" s="10"/>
      <c r="B610" s="10"/>
      <c r="C610" s="10"/>
      <c r="D610" s="27"/>
    </row>
    <row r="611" spans="1:4" ht="22.5" customHeight="1">
      <c r="A611" s="10"/>
      <c r="B611" s="10"/>
      <c r="C611" s="10"/>
      <c r="D611" s="27"/>
    </row>
    <row r="612" spans="1:4" ht="22.5" customHeight="1">
      <c r="A612" s="10"/>
      <c r="B612" s="10"/>
      <c r="C612" s="10"/>
      <c r="D612" s="27"/>
    </row>
    <row r="613" spans="1:4" ht="22.5" customHeight="1">
      <c r="A613" s="10"/>
      <c r="B613" s="10"/>
      <c r="C613" s="10"/>
      <c r="D613" s="27"/>
    </row>
    <row r="614" spans="1:4" ht="22.5" customHeight="1">
      <c r="A614" s="10"/>
      <c r="B614" s="10"/>
      <c r="C614" s="10"/>
      <c r="D614" s="27"/>
    </row>
    <row r="615" spans="1:4" ht="22.5" customHeight="1">
      <c r="A615" s="10"/>
      <c r="B615" s="10"/>
      <c r="C615" s="10"/>
      <c r="D615" s="27"/>
    </row>
    <row r="616" spans="1:4" ht="22.5" customHeight="1">
      <c r="A616" s="10"/>
      <c r="B616" s="10"/>
      <c r="C616" s="10"/>
      <c r="D616" s="27"/>
    </row>
    <row r="617" spans="1:4" ht="22.5" customHeight="1">
      <c r="A617" s="10"/>
      <c r="B617" s="10"/>
      <c r="C617" s="10"/>
      <c r="D617" s="27"/>
    </row>
    <row r="618" spans="1:4" ht="22.5" customHeight="1">
      <c r="A618" s="10"/>
      <c r="B618" s="10"/>
      <c r="C618" s="10"/>
      <c r="D618" s="27"/>
    </row>
    <row r="619" spans="1:4" ht="22.5" customHeight="1">
      <c r="A619" s="10"/>
      <c r="B619" s="10"/>
      <c r="C619" s="10"/>
      <c r="D619" s="27"/>
    </row>
    <row r="620" spans="1:4" ht="22.5" customHeight="1">
      <c r="A620" s="10"/>
      <c r="B620" s="10"/>
      <c r="C620" s="10"/>
      <c r="D620" s="27"/>
    </row>
    <row r="621" spans="1:4" ht="22.5" customHeight="1">
      <c r="A621" s="10"/>
      <c r="B621" s="10"/>
      <c r="C621" s="10"/>
      <c r="D621" s="27"/>
    </row>
    <row r="622" spans="1:4" ht="22.5" customHeight="1">
      <c r="A622" s="10"/>
      <c r="B622" s="10"/>
      <c r="C622" s="10"/>
      <c r="D622" s="27"/>
    </row>
    <row r="623" spans="1:4" ht="22.5" customHeight="1">
      <c r="A623" s="10"/>
      <c r="B623" s="10"/>
      <c r="C623" s="10"/>
      <c r="D623" s="27"/>
    </row>
    <row r="624" spans="1:4" ht="22.5" customHeight="1">
      <c r="A624" s="10"/>
      <c r="B624" s="10"/>
      <c r="C624" s="10"/>
      <c r="D624" s="27"/>
    </row>
    <row r="625" spans="1:4" ht="22.5" customHeight="1">
      <c r="A625" s="10"/>
      <c r="B625" s="10"/>
      <c r="C625" s="10"/>
      <c r="D625" s="27"/>
    </row>
    <row r="626" spans="1:4" ht="22.5" customHeight="1">
      <c r="A626" s="10"/>
      <c r="B626" s="10"/>
      <c r="C626" s="10"/>
      <c r="D626" s="27"/>
    </row>
    <row r="627" spans="1:4" ht="22.5" customHeight="1">
      <c r="A627" s="10"/>
      <c r="B627" s="10"/>
      <c r="C627" s="10"/>
      <c r="D627" s="27"/>
    </row>
    <row r="628" spans="1:4" ht="22.5" customHeight="1">
      <c r="A628" s="10"/>
      <c r="B628" s="10"/>
      <c r="C628" s="10"/>
      <c r="D628" s="27"/>
    </row>
    <row r="629" spans="1:4" ht="22.5" customHeight="1">
      <c r="A629" s="10"/>
      <c r="B629" s="10"/>
      <c r="C629" s="10"/>
      <c r="D629" s="27"/>
    </row>
    <row r="630" spans="1:4" ht="22.5" customHeight="1">
      <c r="A630" s="10"/>
      <c r="B630" s="10"/>
      <c r="C630" s="10"/>
      <c r="D630" s="27"/>
    </row>
    <row r="631" spans="1:4" ht="22.5" customHeight="1">
      <c r="A631" s="10"/>
      <c r="B631" s="10"/>
      <c r="C631" s="10"/>
      <c r="D631" s="27"/>
    </row>
    <row r="632" spans="1:4" ht="22.5" customHeight="1">
      <c r="A632" s="10"/>
      <c r="B632" s="10"/>
      <c r="C632" s="10"/>
      <c r="D632" s="27"/>
    </row>
    <row r="633" spans="1:4" ht="22.5" customHeight="1">
      <c r="A633" s="10"/>
      <c r="B633" s="10"/>
      <c r="C633" s="10"/>
      <c r="D633" s="27"/>
    </row>
    <row r="634" spans="1:4" ht="22.5" customHeight="1">
      <c r="A634" s="10"/>
      <c r="B634" s="10"/>
      <c r="C634" s="10"/>
      <c r="D634" s="27"/>
    </row>
    <row r="635" spans="1:4" ht="22.5" customHeight="1">
      <c r="A635" s="10"/>
      <c r="B635" s="10"/>
      <c r="C635" s="10"/>
      <c r="D635" s="27"/>
    </row>
    <row r="636" spans="1:4" ht="22.5" customHeight="1">
      <c r="A636" s="10"/>
      <c r="B636" s="10"/>
      <c r="C636" s="10"/>
      <c r="D636" s="27"/>
    </row>
    <row r="637" spans="1:4" ht="22.5" customHeight="1">
      <c r="A637" s="10"/>
      <c r="B637" s="10"/>
      <c r="C637" s="10"/>
      <c r="D637" s="27"/>
    </row>
    <row r="638" spans="1:4" ht="22.5" customHeight="1">
      <c r="A638" s="10"/>
      <c r="B638" s="10"/>
      <c r="C638" s="10"/>
      <c r="D638" s="27"/>
    </row>
    <row r="639" spans="1:4" ht="22.5" customHeight="1">
      <c r="A639" s="10"/>
      <c r="B639" s="10"/>
      <c r="C639" s="10"/>
      <c r="D639" s="27"/>
    </row>
    <row r="640" spans="1:4" ht="22.5" customHeight="1">
      <c r="A640" s="10"/>
      <c r="B640" s="10"/>
      <c r="C640" s="10"/>
      <c r="D640" s="27"/>
    </row>
    <row r="641" spans="1:4" ht="22.5" customHeight="1">
      <c r="A641" s="10"/>
      <c r="B641" s="10"/>
      <c r="C641" s="10"/>
      <c r="D641" s="27"/>
    </row>
    <row r="642" spans="1:4" ht="22.5" customHeight="1">
      <c r="A642" s="10"/>
      <c r="B642" s="10"/>
      <c r="C642" s="10"/>
      <c r="D642" s="27"/>
    </row>
    <row r="643" spans="1:4" ht="22.5" customHeight="1">
      <c r="A643" s="10"/>
      <c r="B643" s="10"/>
      <c r="C643" s="10"/>
      <c r="D643" s="27"/>
    </row>
    <row r="644" spans="1:4" ht="22.5" customHeight="1">
      <c r="A644" s="10"/>
      <c r="B644" s="10"/>
      <c r="C644" s="10"/>
      <c r="D644" s="27"/>
    </row>
    <row r="645" spans="1:4" ht="22.5" customHeight="1">
      <c r="A645" s="10"/>
      <c r="B645" s="10"/>
      <c r="C645" s="10"/>
      <c r="D645" s="27"/>
    </row>
    <row r="646" spans="1:4" ht="22.5" customHeight="1">
      <c r="A646" s="10"/>
      <c r="B646" s="10"/>
      <c r="C646" s="10"/>
      <c r="D646" s="27"/>
    </row>
    <row r="647" spans="1:4" ht="22.5" customHeight="1">
      <c r="A647" s="10"/>
      <c r="B647" s="10"/>
      <c r="C647" s="10"/>
      <c r="D647" s="27"/>
    </row>
    <row r="648" spans="1:4" ht="22.5" customHeight="1">
      <c r="A648" s="10"/>
      <c r="B648" s="10"/>
      <c r="C648" s="10"/>
      <c r="D648" s="27"/>
    </row>
    <row r="649" spans="1:4" ht="22.5" customHeight="1">
      <c r="A649" s="10"/>
      <c r="B649" s="10"/>
      <c r="C649" s="10"/>
      <c r="D649" s="27"/>
    </row>
    <row r="650" spans="1:4" ht="22.5" customHeight="1">
      <c r="A650" s="10"/>
      <c r="B650" s="10"/>
      <c r="C650" s="10"/>
      <c r="D650" s="27"/>
    </row>
    <row r="651" spans="1:4" ht="22.5" customHeight="1">
      <c r="A651" s="10"/>
      <c r="B651" s="10"/>
      <c r="C651" s="10"/>
      <c r="D651" s="27"/>
    </row>
    <row r="652" spans="1:4" ht="22.5" customHeight="1">
      <c r="A652" s="10"/>
      <c r="B652" s="10"/>
      <c r="C652" s="10"/>
      <c r="D652" s="27"/>
    </row>
    <row r="653" spans="1:4" ht="22.5" customHeight="1">
      <c r="A653" s="10"/>
      <c r="B653" s="10"/>
      <c r="C653" s="10"/>
      <c r="D653" s="27"/>
    </row>
    <row r="654" spans="1:4" ht="22.5" customHeight="1">
      <c r="A654" s="10"/>
      <c r="B654" s="10"/>
      <c r="C654" s="10"/>
      <c r="D654" s="27"/>
    </row>
    <row r="655" spans="1:4" ht="22.5" customHeight="1">
      <c r="A655" s="10"/>
      <c r="B655" s="10"/>
      <c r="C655" s="10"/>
      <c r="D655" s="27"/>
    </row>
    <row r="656" spans="1:4" ht="22.5" customHeight="1">
      <c r="A656" s="10"/>
      <c r="B656" s="10"/>
      <c r="C656" s="10"/>
      <c r="D656" s="27"/>
    </row>
    <row r="657" spans="1:4" ht="22.5" customHeight="1">
      <c r="A657" s="10"/>
      <c r="B657" s="10"/>
      <c r="C657" s="10"/>
      <c r="D657" s="27"/>
    </row>
    <row r="658" spans="1:4" ht="22.5" customHeight="1">
      <c r="A658" s="10"/>
      <c r="B658" s="10"/>
      <c r="C658" s="10"/>
      <c r="D658" s="27"/>
    </row>
    <row r="659" spans="1:4" ht="22.5" customHeight="1">
      <c r="A659" s="10"/>
      <c r="B659" s="10"/>
      <c r="C659" s="10"/>
      <c r="D659" s="27"/>
    </row>
    <row r="660" spans="1:4" ht="22.5" customHeight="1">
      <c r="A660" s="10"/>
      <c r="B660" s="10"/>
      <c r="C660" s="10"/>
      <c r="D660" s="27"/>
    </row>
    <row r="661" spans="1:4" ht="22.5" customHeight="1">
      <c r="A661" s="10"/>
      <c r="B661" s="10"/>
      <c r="C661" s="10"/>
      <c r="D661" s="27"/>
    </row>
    <row r="662" spans="1:4" ht="22.5" customHeight="1">
      <c r="A662" s="10"/>
      <c r="B662" s="10"/>
      <c r="C662" s="10"/>
      <c r="D662" s="27"/>
    </row>
    <row r="663" spans="1:4" ht="22.5" customHeight="1">
      <c r="A663" s="10"/>
      <c r="B663" s="10"/>
      <c r="C663" s="10"/>
      <c r="D663" s="27"/>
    </row>
    <row r="664" spans="1:4" ht="22.5" customHeight="1">
      <c r="A664" s="10"/>
      <c r="B664" s="10"/>
      <c r="C664" s="10"/>
      <c r="D664" s="27"/>
    </row>
    <row r="665" spans="1:4" ht="22.5" customHeight="1">
      <c r="A665" s="10"/>
      <c r="B665" s="10"/>
      <c r="C665" s="10"/>
      <c r="D665" s="27"/>
    </row>
    <row r="666" spans="1:4" ht="22.5" customHeight="1">
      <c r="A666" s="10"/>
      <c r="B666" s="10"/>
      <c r="C666" s="10"/>
      <c r="D666" s="27"/>
    </row>
    <row r="667" spans="1:4" ht="22.5" customHeight="1">
      <c r="A667" s="10"/>
      <c r="B667" s="10"/>
      <c r="C667" s="10"/>
      <c r="D667" s="27"/>
    </row>
    <row r="668" spans="1:4" ht="22.5" customHeight="1">
      <c r="A668" s="10"/>
      <c r="B668" s="10"/>
      <c r="C668" s="10"/>
      <c r="D668" s="27"/>
    </row>
    <row r="669" spans="1:4" ht="22.5" customHeight="1">
      <c r="A669" s="10"/>
      <c r="B669" s="10"/>
      <c r="C669" s="10"/>
      <c r="D669" s="27"/>
    </row>
    <row r="670" spans="1:4" ht="22.5" customHeight="1">
      <c r="A670" s="10"/>
      <c r="B670" s="10"/>
      <c r="C670" s="10"/>
      <c r="D670" s="27"/>
    </row>
    <row r="671" spans="1:4" ht="22.5" customHeight="1">
      <c r="A671" s="10"/>
      <c r="B671" s="10"/>
      <c r="C671" s="10"/>
      <c r="D671" s="27"/>
    </row>
    <row r="672" spans="1:4" ht="22.5" customHeight="1">
      <c r="A672" s="10"/>
      <c r="B672" s="10"/>
      <c r="C672" s="10"/>
      <c r="D672" s="27"/>
    </row>
    <row r="673" spans="1:4" ht="22.5" customHeight="1">
      <c r="A673" s="10"/>
      <c r="B673" s="10"/>
      <c r="C673" s="10"/>
      <c r="D673" s="27"/>
    </row>
    <row r="674" spans="1:4" ht="22.5" customHeight="1">
      <c r="A674" s="10"/>
      <c r="B674" s="10"/>
      <c r="C674" s="10"/>
      <c r="D674" s="27"/>
    </row>
    <row r="675" spans="1:4" ht="22.5" customHeight="1">
      <c r="A675" s="10"/>
      <c r="B675" s="10"/>
      <c r="C675" s="10"/>
      <c r="D675" s="27"/>
    </row>
    <row r="676" spans="1:4" ht="22.5" customHeight="1">
      <c r="A676" s="10"/>
      <c r="B676" s="10"/>
      <c r="C676" s="10"/>
      <c r="D676" s="27"/>
    </row>
    <row r="677" spans="1:4" ht="22.5" customHeight="1">
      <c r="A677" s="10"/>
      <c r="B677" s="10"/>
      <c r="C677" s="10"/>
      <c r="D677" s="27"/>
    </row>
    <row r="678" spans="1:4" ht="22.5" customHeight="1">
      <c r="A678" s="10"/>
      <c r="B678" s="10"/>
      <c r="C678" s="10"/>
      <c r="D678" s="27"/>
    </row>
    <row r="679" spans="1:4" ht="22.5" customHeight="1">
      <c r="A679" s="10"/>
      <c r="B679" s="10"/>
      <c r="C679" s="10"/>
      <c r="D679" s="27"/>
    </row>
    <row r="680" spans="1:4" ht="22.5" customHeight="1">
      <c r="A680" s="10"/>
      <c r="B680" s="10"/>
      <c r="C680" s="10"/>
      <c r="D680" s="27"/>
    </row>
    <row r="681" spans="1:4" ht="22.5" customHeight="1">
      <c r="A681" s="10"/>
      <c r="B681" s="10"/>
      <c r="C681" s="10"/>
      <c r="D681" s="27"/>
    </row>
    <row r="682" spans="1:4" ht="22.5" customHeight="1">
      <c r="A682" s="10"/>
      <c r="B682" s="10"/>
      <c r="C682" s="10"/>
      <c r="D682" s="27"/>
    </row>
    <row r="683" spans="1:4" ht="22.5" customHeight="1">
      <c r="A683" s="10"/>
      <c r="B683" s="10"/>
      <c r="C683" s="10"/>
      <c r="D683" s="27"/>
    </row>
    <row r="684" spans="1:4" ht="22.5" customHeight="1">
      <c r="A684" s="10"/>
      <c r="B684" s="10"/>
      <c r="C684" s="10"/>
      <c r="D684" s="27"/>
    </row>
    <row r="685" spans="1:4" ht="22.5" customHeight="1">
      <c r="A685" s="10"/>
      <c r="B685" s="10"/>
      <c r="C685" s="10"/>
      <c r="D685" s="27"/>
    </row>
    <row r="686" spans="1:4" ht="22.5" customHeight="1">
      <c r="A686" s="10"/>
      <c r="B686" s="10"/>
      <c r="C686" s="10"/>
      <c r="D686" s="27"/>
    </row>
    <row r="687" spans="1:4" ht="22.5" customHeight="1">
      <c r="A687" s="10"/>
      <c r="B687" s="10"/>
      <c r="C687" s="10"/>
      <c r="D687" s="27"/>
    </row>
    <row r="688" spans="1:4" ht="22.5" customHeight="1">
      <c r="A688" s="10"/>
      <c r="B688" s="10"/>
      <c r="C688" s="10"/>
      <c r="D688" s="27"/>
    </row>
    <row r="689" spans="1:4" ht="22.5" customHeight="1">
      <c r="A689" s="10"/>
      <c r="B689" s="10"/>
      <c r="C689" s="10"/>
      <c r="D689" s="27"/>
    </row>
    <row r="690" spans="1:4" ht="22.5" customHeight="1">
      <c r="A690" s="10"/>
      <c r="B690" s="10"/>
      <c r="C690" s="10"/>
      <c r="D690" s="27"/>
    </row>
    <row r="691" spans="1:4" ht="22.5" customHeight="1">
      <c r="A691" s="10"/>
      <c r="B691" s="10"/>
      <c r="C691" s="10"/>
      <c r="D691" s="27"/>
    </row>
    <row r="692" spans="1:4" ht="22.5" customHeight="1">
      <c r="A692" s="10"/>
      <c r="B692" s="10"/>
      <c r="C692" s="10"/>
      <c r="D692" s="27"/>
    </row>
    <row r="693" spans="1:4" ht="22.5" customHeight="1">
      <c r="A693" s="10"/>
      <c r="B693" s="10"/>
      <c r="C693" s="10"/>
      <c r="D693" s="27"/>
    </row>
    <row r="694" spans="1:4" ht="22.5" customHeight="1">
      <c r="A694" s="10"/>
      <c r="B694" s="10"/>
      <c r="C694" s="10"/>
      <c r="D694" s="27"/>
    </row>
    <row r="695" spans="1:4" ht="22.5" customHeight="1">
      <c r="A695" s="10"/>
      <c r="B695" s="10"/>
      <c r="C695" s="10"/>
      <c r="D695" s="27"/>
    </row>
    <row r="696" spans="1:4" ht="22.5" customHeight="1">
      <c r="A696" s="10"/>
      <c r="B696" s="10"/>
      <c r="C696" s="10"/>
      <c r="D696" s="27"/>
    </row>
    <row r="697" spans="1:4" ht="22.5" customHeight="1">
      <c r="A697" s="10"/>
      <c r="B697" s="10"/>
      <c r="C697" s="10"/>
      <c r="D697" s="27"/>
    </row>
    <row r="698" spans="1:4" ht="22.5" customHeight="1">
      <c r="A698" s="10"/>
      <c r="B698" s="10"/>
      <c r="C698" s="10"/>
      <c r="D698" s="27"/>
    </row>
    <row r="699" spans="1:4" ht="22.5" customHeight="1">
      <c r="A699" s="10"/>
      <c r="B699" s="10"/>
      <c r="C699" s="10"/>
      <c r="D699" s="27"/>
    </row>
    <row r="700" spans="1:4" ht="22.5" customHeight="1">
      <c r="A700" s="10"/>
      <c r="B700" s="10"/>
      <c r="C700" s="10"/>
      <c r="D700" s="27"/>
    </row>
    <row r="701" spans="1:4" ht="22.5" customHeight="1">
      <c r="A701" s="10"/>
      <c r="B701" s="10"/>
      <c r="C701" s="10"/>
      <c r="D701" s="27"/>
    </row>
    <row r="702" spans="1:4" ht="22.5" customHeight="1">
      <c r="A702" s="10"/>
      <c r="B702" s="10"/>
      <c r="C702" s="10"/>
      <c r="D702" s="27"/>
    </row>
    <row r="703" spans="1:4" ht="22.5" customHeight="1">
      <c r="A703" s="10"/>
      <c r="B703" s="10"/>
      <c r="C703" s="10"/>
      <c r="D703" s="27"/>
    </row>
    <row r="704" spans="1:4" ht="22.5" customHeight="1">
      <c r="A704" s="10"/>
      <c r="B704" s="10"/>
      <c r="C704" s="10"/>
      <c r="D704" s="27"/>
    </row>
    <row r="705" spans="1:4" ht="22.5" customHeight="1">
      <c r="A705" s="10"/>
      <c r="B705" s="10"/>
      <c r="C705" s="10"/>
      <c r="D705" s="27"/>
    </row>
    <row r="706" spans="1:4" ht="22.5" customHeight="1">
      <c r="A706" s="10"/>
      <c r="B706" s="10"/>
      <c r="C706" s="10"/>
      <c r="D706" s="27"/>
    </row>
    <row r="707" spans="1:4" ht="22.5" customHeight="1">
      <c r="A707" s="10"/>
      <c r="B707" s="10"/>
      <c r="C707" s="10"/>
      <c r="D707" s="27"/>
    </row>
    <row r="708" spans="1:4" ht="22.5" customHeight="1">
      <c r="A708" s="10"/>
      <c r="B708" s="10"/>
      <c r="C708" s="10"/>
      <c r="D708" s="27"/>
    </row>
    <row r="709" spans="1:4" ht="22.5" customHeight="1">
      <c r="A709" s="10"/>
      <c r="B709" s="10"/>
      <c r="C709" s="10"/>
      <c r="D709" s="27"/>
    </row>
    <row r="710" spans="1:4" ht="22.5" customHeight="1">
      <c r="A710" s="10"/>
      <c r="B710" s="10"/>
      <c r="C710" s="10"/>
      <c r="D710" s="27"/>
    </row>
    <row r="711" spans="1:4" ht="22.5" customHeight="1">
      <c r="A711" s="10"/>
      <c r="B711" s="10"/>
      <c r="C711" s="10"/>
      <c r="D711" s="27"/>
    </row>
    <row r="712" spans="1:4" ht="22.5" customHeight="1">
      <c r="A712" s="10"/>
      <c r="B712" s="10"/>
      <c r="C712" s="10"/>
      <c r="D712" s="27"/>
    </row>
    <row r="713" spans="1:4" ht="22.5" customHeight="1">
      <c r="A713" s="10"/>
      <c r="B713" s="10"/>
      <c r="C713" s="10"/>
      <c r="D713" s="27"/>
    </row>
    <row r="714" spans="1:4" ht="22.5" customHeight="1">
      <c r="A714" s="10"/>
      <c r="B714" s="10"/>
      <c r="C714" s="10"/>
      <c r="D714" s="27"/>
    </row>
    <row r="715" spans="1:4" ht="22.5" customHeight="1">
      <c r="A715" s="10"/>
      <c r="B715" s="10"/>
      <c r="C715" s="10"/>
      <c r="D715" s="27"/>
    </row>
    <row r="716" spans="1:4" ht="22.5" customHeight="1">
      <c r="A716" s="10"/>
      <c r="B716" s="10"/>
      <c r="C716" s="10"/>
      <c r="D716" s="27"/>
    </row>
    <row r="717" spans="1:4" ht="22.5" customHeight="1">
      <c r="A717" s="10"/>
      <c r="B717" s="10"/>
      <c r="C717" s="10"/>
      <c r="D717" s="27"/>
    </row>
    <row r="718" spans="1:4" ht="22.5" customHeight="1">
      <c r="A718" s="10"/>
      <c r="B718" s="10"/>
      <c r="C718" s="10"/>
      <c r="D718" s="27"/>
    </row>
    <row r="719" spans="1:4" ht="22.5" customHeight="1">
      <c r="A719" s="10"/>
      <c r="B719" s="10"/>
      <c r="C719" s="10"/>
      <c r="D719" s="27"/>
    </row>
    <row r="720" spans="1:4" ht="22.5" customHeight="1">
      <c r="A720" s="10"/>
      <c r="B720" s="10"/>
      <c r="C720" s="10"/>
      <c r="D720" s="27"/>
    </row>
    <row r="721" spans="1:4" ht="22.5" customHeight="1">
      <c r="A721" s="10"/>
      <c r="B721" s="10"/>
      <c r="C721" s="10"/>
      <c r="D721" s="27"/>
    </row>
    <row r="722" spans="1:4" ht="22.5" customHeight="1">
      <c r="A722" s="10"/>
      <c r="B722" s="10"/>
      <c r="C722" s="10"/>
      <c r="D722" s="27"/>
    </row>
    <row r="723" spans="1:4" ht="22.5" customHeight="1">
      <c r="A723" s="10"/>
      <c r="B723" s="10"/>
      <c r="C723" s="10"/>
      <c r="D723" s="27"/>
    </row>
    <row r="724" spans="1:4" ht="22.5" customHeight="1">
      <c r="A724" s="10"/>
      <c r="B724" s="10"/>
      <c r="C724" s="10"/>
      <c r="D724" s="27"/>
    </row>
    <row r="725" spans="1:4" ht="22.5" customHeight="1">
      <c r="A725" s="10"/>
      <c r="B725" s="10"/>
      <c r="C725" s="10"/>
      <c r="D725" s="27"/>
    </row>
    <row r="726" spans="1:4" ht="22.5" customHeight="1">
      <c r="A726" s="10"/>
      <c r="B726" s="10"/>
      <c r="C726" s="10"/>
      <c r="D726" s="27"/>
    </row>
    <row r="727" spans="1:4" ht="22.5" customHeight="1">
      <c r="A727" s="10"/>
      <c r="B727" s="10"/>
      <c r="C727" s="10"/>
      <c r="D727" s="27"/>
    </row>
    <row r="728" spans="1:4" ht="22.5" customHeight="1">
      <c r="A728" s="10"/>
      <c r="B728" s="10"/>
      <c r="C728" s="10"/>
      <c r="D728" s="27"/>
    </row>
    <row r="729" spans="1:4" ht="22.5" customHeight="1">
      <c r="A729" s="10"/>
      <c r="B729" s="10"/>
      <c r="C729" s="10"/>
      <c r="D729" s="27"/>
    </row>
    <row r="730" spans="1:4" ht="22.5" customHeight="1">
      <c r="A730" s="10"/>
      <c r="B730" s="10"/>
      <c r="C730" s="10"/>
      <c r="D730" s="27"/>
    </row>
    <row r="731" spans="1:4" ht="22.5" customHeight="1">
      <c r="A731" s="10"/>
      <c r="B731" s="10"/>
      <c r="C731" s="10"/>
      <c r="D731" s="27"/>
    </row>
    <row r="732" spans="1:4" ht="22.5" customHeight="1">
      <c r="A732" s="10"/>
      <c r="B732" s="10"/>
      <c r="C732" s="10"/>
      <c r="D732" s="27"/>
    </row>
    <row r="733" spans="1:4" ht="22.5" customHeight="1">
      <c r="A733" s="10"/>
      <c r="B733" s="10"/>
      <c r="C733" s="10"/>
      <c r="D733" s="27"/>
    </row>
    <row r="734" spans="1:4" ht="22.5" customHeight="1">
      <c r="A734" s="10"/>
      <c r="B734" s="10"/>
      <c r="C734" s="10"/>
      <c r="D734" s="27"/>
    </row>
    <row r="735" spans="1:4" ht="22.5" customHeight="1">
      <c r="A735" s="10"/>
      <c r="B735" s="10"/>
      <c r="C735" s="10"/>
      <c r="D735" s="27"/>
    </row>
    <row r="736" spans="1:4" ht="22.5" customHeight="1">
      <c r="A736" s="10"/>
      <c r="B736" s="10"/>
      <c r="C736" s="10"/>
      <c r="D736" s="27"/>
    </row>
    <row r="737" spans="1:4" ht="22.5" customHeight="1">
      <c r="A737" s="10"/>
      <c r="B737" s="10"/>
      <c r="C737" s="10"/>
      <c r="D737" s="27"/>
    </row>
    <row r="738" spans="1:4" ht="22.5" customHeight="1">
      <c r="A738" s="10"/>
      <c r="B738" s="10"/>
      <c r="C738" s="10"/>
      <c r="D738" s="27"/>
    </row>
    <row r="739" spans="1:4" ht="22.5" customHeight="1">
      <c r="A739" s="10"/>
      <c r="B739" s="10"/>
      <c r="C739" s="10"/>
      <c r="D739" s="27"/>
    </row>
    <row r="740" spans="1:4" ht="22.5" customHeight="1">
      <c r="A740" s="10"/>
      <c r="B740" s="10"/>
      <c r="C740" s="10"/>
      <c r="D740" s="27"/>
    </row>
    <row r="741" spans="1:4" ht="22.5" customHeight="1">
      <c r="A741" s="10"/>
      <c r="B741" s="10"/>
      <c r="C741" s="10"/>
      <c r="D741" s="27"/>
    </row>
    <row r="742" spans="1:4" ht="22.5" customHeight="1">
      <c r="A742" s="10"/>
      <c r="B742" s="10"/>
      <c r="C742" s="10"/>
      <c r="D742" s="27"/>
    </row>
    <row r="743" spans="1:4" ht="22.5" customHeight="1">
      <c r="A743" s="10"/>
      <c r="B743" s="10"/>
      <c r="C743" s="10"/>
      <c r="D743" s="27"/>
    </row>
    <row r="744" spans="1:4" ht="22.5" customHeight="1">
      <c r="A744" s="10"/>
      <c r="B744" s="10"/>
      <c r="C744" s="10"/>
      <c r="D744" s="27"/>
    </row>
    <row r="745" spans="1:4" ht="22.5" customHeight="1">
      <c r="A745" s="10"/>
      <c r="B745" s="10"/>
      <c r="C745" s="10"/>
      <c r="D745" s="27"/>
    </row>
    <row r="746" spans="1:4" ht="22.5" customHeight="1">
      <c r="A746" s="10"/>
      <c r="B746" s="10"/>
      <c r="C746" s="10"/>
      <c r="D746" s="27"/>
    </row>
    <row r="747" spans="1:4" ht="22.5" customHeight="1">
      <c r="A747" s="10"/>
      <c r="B747" s="10"/>
      <c r="C747" s="10"/>
      <c r="D747" s="27"/>
    </row>
    <row r="748" spans="1:4" ht="22.5" customHeight="1">
      <c r="A748" s="10"/>
      <c r="B748" s="10"/>
      <c r="C748" s="10"/>
      <c r="D748" s="27"/>
    </row>
    <row r="749" spans="1:4" ht="22.5" customHeight="1">
      <c r="A749" s="10"/>
      <c r="B749" s="10"/>
      <c r="C749" s="10"/>
      <c r="D749" s="27"/>
    </row>
    <row r="750" spans="1:4" ht="22.5" customHeight="1">
      <c r="A750" s="10"/>
      <c r="B750" s="10"/>
      <c r="C750" s="10"/>
      <c r="D750" s="27"/>
    </row>
    <row r="751" spans="1:4" ht="22.5" customHeight="1">
      <c r="A751" s="10"/>
      <c r="B751" s="10"/>
      <c r="C751" s="10"/>
      <c r="D751" s="27"/>
    </row>
    <row r="752" spans="1:4" ht="22.5" customHeight="1">
      <c r="A752" s="10"/>
      <c r="B752" s="10"/>
      <c r="C752" s="10"/>
      <c r="D752" s="27"/>
    </row>
    <row r="753" spans="1:4" ht="22.5" customHeight="1">
      <c r="A753" s="10"/>
      <c r="B753" s="10"/>
      <c r="C753" s="10"/>
      <c r="D753" s="27"/>
    </row>
    <row r="754" spans="1:4" ht="22.5" customHeight="1">
      <c r="A754" s="10"/>
      <c r="B754" s="10"/>
      <c r="C754" s="10"/>
      <c r="D754" s="27"/>
    </row>
    <row r="755" spans="1:4" ht="22.5" customHeight="1">
      <c r="A755" s="10"/>
      <c r="B755" s="10"/>
      <c r="C755" s="10"/>
      <c r="D755" s="27"/>
    </row>
    <row r="756" spans="1:4" ht="22.5" customHeight="1">
      <c r="A756" s="10"/>
      <c r="B756" s="10"/>
      <c r="C756" s="10"/>
      <c r="D756" s="27"/>
    </row>
    <row r="757" spans="1:4" ht="22.5" customHeight="1">
      <c r="A757" s="10"/>
      <c r="B757" s="10"/>
      <c r="C757" s="10"/>
      <c r="D757" s="27"/>
    </row>
    <row r="758" spans="1:4" ht="22.5" customHeight="1">
      <c r="A758" s="10"/>
      <c r="B758" s="10"/>
      <c r="C758" s="10"/>
      <c r="D758" s="27"/>
    </row>
    <row r="759" spans="1:4" ht="22.5" customHeight="1">
      <c r="A759" s="10"/>
      <c r="B759" s="10"/>
      <c r="C759" s="10"/>
      <c r="D759" s="27"/>
    </row>
    <row r="760" spans="1:4" ht="22.5" customHeight="1">
      <c r="A760" s="10"/>
      <c r="B760" s="10"/>
      <c r="C760" s="10"/>
      <c r="D760" s="27"/>
    </row>
    <row r="761" spans="1:4" ht="22.5" customHeight="1">
      <c r="A761" s="10"/>
      <c r="B761" s="10"/>
      <c r="C761" s="10"/>
      <c r="D761" s="27"/>
    </row>
    <row r="762" spans="1:4" ht="22.5" customHeight="1">
      <c r="A762" s="10"/>
      <c r="B762" s="10"/>
      <c r="C762" s="10"/>
      <c r="D762" s="27"/>
    </row>
    <row r="763" spans="1:4" ht="22.5" customHeight="1">
      <c r="A763" s="10"/>
      <c r="B763" s="10"/>
      <c r="C763" s="10"/>
      <c r="D763" s="27"/>
    </row>
    <row r="764" spans="1:4" ht="22.5" customHeight="1">
      <c r="A764" s="10"/>
      <c r="B764" s="10"/>
      <c r="C764" s="10"/>
      <c r="D764" s="27"/>
    </row>
    <row r="765" spans="1:4" ht="22.5" customHeight="1">
      <c r="A765" s="10"/>
      <c r="B765" s="10"/>
      <c r="C765" s="10"/>
      <c r="D765" s="27"/>
    </row>
    <row r="766" spans="1:4" ht="22.5" customHeight="1">
      <c r="A766" s="10"/>
      <c r="B766" s="10"/>
      <c r="C766" s="10"/>
      <c r="D766" s="27"/>
    </row>
    <row r="767" spans="1:4" ht="22.5" customHeight="1">
      <c r="A767" s="10"/>
      <c r="B767" s="10"/>
      <c r="C767" s="10"/>
      <c r="D767" s="27"/>
    </row>
    <row r="768" spans="1:4" ht="22.5" customHeight="1">
      <c r="A768" s="10"/>
      <c r="B768" s="10"/>
      <c r="C768" s="10"/>
      <c r="D768" s="27"/>
    </row>
    <row r="769" spans="1:4" ht="22.5" customHeight="1">
      <c r="A769" s="10"/>
      <c r="B769" s="10"/>
      <c r="C769" s="10"/>
      <c r="D769" s="27"/>
    </row>
    <row r="770" spans="1:4" ht="22.5" customHeight="1">
      <c r="A770" s="10"/>
      <c r="B770" s="10"/>
      <c r="C770" s="10"/>
      <c r="D770" s="27"/>
    </row>
    <row r="771" spans="1:4" ht="22.5" customHeight="1">
      <c r="A771" s="10"/>
      <c r="B771" s="10"/>
      <c r="C771" s="10"/>
      <c r="D771" s="27"/>
    </row>
    <row r="772" spans="1:4" ht="22.5" customHeight="1">
      <c r="A772" s="10"/>
      <c r="B772" s="10"/>
      <c r="C772" s="10"/>
      <c r="D772" s="27"/>
    </row>
    <row r="773" spans="1:4" ht="22.5" customHeight="1">
      <c r="A773" s="10"/>
      <c r="B773" s="10"/>
      <c r="C773" s="10"/>
      <c r="D773" s="27"/>
    </row>
    <row r="774" spans="1:4" ht="22.5" customHeight="1">
      <c r="A774" s="10"/>
      <c r="B774" s="10"/>
      <c r="C774" s="10"/>
      <c r="D774" s="27"/>
    </row>
    <row r="775" spans="1:4" ht="22.5" customHeight="1">
      <c r="A775" s="10"/>
      <c r="B775" s="10"/>
      <c r="C775" s="10"/>
      <c r="D775" s="27"/>
    </row>
    <row r="776" spans="1:4" ht="22.5" customHeight="1">
      <c r="A776" s="10"/>
      <c r="B776" s="10"/>
      <c r="C776" s="10"/>
      <c r="D776" s="27"/>
    </row>
    <row r="777" spans="1:4" ht="22.5" customHeight="1">
      <c r="A777" s="10"/>
      <c r="B777" s="10"/>
      <c r="C777" s="10"/>
      <c r="D777" s="27"/>
    </row>
    <row r="778" spans="1:4" ht="22.5" customHeight="1">
      <c r="A778" s="10"/>
      <c r="B778" s="10"/>
      <c r="C778" s="10"/>
      <c r="D778" s="27"/>
    </row>
    <row r="779" spans="1:4" ht="22.5" customHeight="1">
      <c r="A779" s="10"/>
      <c r="B779" s="10"/>
      <c r="C779" s="10"/>
      <c r="D779" s="27"/>
    </row>
    <row r="780" spans="1:4" ht="22.5" customHeight="1">
      <c r="A780" s="10"/>
      <c r="B780" s="10"/>
      <c r="C780" s="10"/>
      <c r="D780" s="27"/>
    </row>
    <row r="781" spans="1:4" ht="22.5" customHeight="1">
      <c r="A781" s="10"/>
      <c r="B781" s="10"/>
      <c r="C781" s="10"/>
      <c r="D781" s="27"/>
    </row>
    <row r="782" spans="1:4" ht="22.5" customHeight="1">
      <c r="A782" s="10"/>
      <c r="B782" s="10"/>
      <c r="C782" s="10"/>
      <c r="D782" s="27"/>
    </row>
    <row r="783" spans="1:4" ht="22.5" customHeight="1">
      <c r="A783" s="10"/>
      <c r="B783" s="10"/>
      <c r="C783" s="10"/>
      <c r="D783" s="27"/>
    </row>
    <row r="784" spans="1:4" ht="22.5" customHeight="1">
      <c r="A784" s="10"/>
      <c r="B784" s="10"/>
      <c r="C784" s="10"/>
      <c r="D784" s="27"/>
    </row>
    <row r="785" spans="1:4" ht="22.5" customHeight="1">
      <c r="A785" s="10"/>
      <c r="B785" s="10"/>
      <c r="C785" s="10"/>
      <c r="D785" s="27"/>
    </row>
    <row r="786" spans="1:4" ht="22.5" customHeight="1">
      <c r="A786" s="10"/>
      <c r="B786" s="10"/>
      <c r="C786" s="10"/>
      <c r="D786" s="27"/>
    </row>
    <row r="787" spans="1:4" ht="22.5" customHeight="1">
      <c r="A787" s="10"/>
      <c r="B787" s="10"/>
      <c r="C787" s="10"/>
      <c r="D787" s="27"/>
    </row>
    <row r="788" spans="1:4" ht="22.5" customHeight="1">
      <c r="A788" s="10"/>
      <c r="B788" s="10"/>
      <c r="C788" s="10"/>
      <c r="D788" s="27"/>
    </row>
    <row r="789" spans="1:4" ht="22.5" customHeight="1">
      <c r="A789" s="10"/>
      <c r="B789" s="10"/>
      <c r="C789" s="10"/>
      <c r="D789" s="27"/>
    </row>
    <row r="790" spans="1:4" ht="22.5" customHeight="1">
      <c r="A790" s="10"/>
      <c r="B790" s="10"/>
      <c r="C790" s="10"/>
      <c r="D790" s="27"/>
    </row>
    <row r="791" spans="1:4" ht="22.5" customHeight="1">
      <c r="A791" s="10"/>
      <c r="B791" s="10"/>
      <c r="C791" s="10"/>
      <c r="D791" s="27"/>
    </row>
    <row r="792" spans="1:4" ht="22.5" customHeight="1">
      <c r="A792" s="10"/>
      <c r="B792" s="10"/>
      <c r="C792" s="10"/>
      <c r="D792" s="27"/>
    </row>
    <row r="793" spans="1:4" ht="22.5" customHeight="1">
      <c r="A793" s="10"/>
      <c r="B793" s="10"/>
      <c r="C793" s="10"/>
      <c r="D793" s="27"/>
    </row>
    <row r="794" spans="1:4" ht="22.5" customHeight="1">
      <c r="A794" s="10"/>
      <c r="B794" s="10"/>
      <c r="C794" s="10"/>
      <c r="D794" s="27"/>
    </row>
    <row r="795" spans="1:4" ht="22.5" customHeight="1">
      <c r="A795" s="10"/>
      <c r="B795" s="10"/>
      <c r="C795" s="10"/>
      <c r="D795" s="27"/>
    </row>
    <row r="796" spans="1:4" ht="22.5" customHeight="1">
      <c r="A796" s="10"/>
      <c r="B796" s="10"/>
      <c r="C796" s="10"/>
      <c r="D796" s="27"/>
    </row>
    <row r="797" spans="1:4" ht="22.5" customHeight="1">
      <c r="A797" s="10"/>
      <c r="B797" s="10"/>
      <c r="C797" s="10"/>
      <c r="D797" s="27"/>
    </row>
    <row r="798" spans="1:4" ht="22.5" customHeight="1">
      <c r="A798" s="10"/>
      <c r="B798" s="10"/>
      <c r="C798" s="10"/>
      <c r="D798" s="27"/>
    </row>
    <row r="799" spans="1:4" ht="22.5" customHeight="1">
      <c r="A799" s="10"/>
      <c r="B799" s="10"/>
      <c r="C799" s="10"/>
      <c r="D799" s="27"/>
    </row>
    <row r="800" spans="1:4" ht="22.5" customHeight="1">
      <c r="A800" s="10"/>
      <c r="B800" s="10"/>
      <c r="C800" s="10"/>
      <c r="D800" s="27"/>
    </row>
    <row r="801" spans="1:4" ht="22.5" customHeight="1">
      <c r="A801" s="10"/>
      <c r="B801" s="10"/>
      <c r="C801" s="10"/>
      <c r="D801" s="27"/>
    </row>
    <row r="802" spans="1:4" ht="22.5" customHeight="1">
      <c r="A802" s="10"/>
      <c r="B802" s="10"/>
      <c r="C802" s="10"/>
      <c r="D802" s="27"/>
    </row>
    <row r="803" spans="1:4" ht="22.5" customHeight="1">
      <c r="A803" s="10"/>
      <c r="B803" s="10"/>
      <c r="C803" s="10"/>
      <c r="D803" s="27"/>
    </row>
    <row r="804" spans="1:4" ht="22.5" customHeight="1">
      <c r="A804" s="10"/>
      <c r="B804" s="10"/>
      <c r="C804" s="10"/>
      <c r="D804" s="27"/>
    </row>
    <row r="805" spans="1:4" ht="22.5" customHeight="1">
      <c r="A805" s="10"/>
      <c r="B805" s="10"/>
      <c r="C805" s="10"/>
      <c r="D805" s="27"/>
    </row>
    <row r="806" spans="1:4" ht="22.5" customHeight="1">
      <c r="A806" s="10"/>
      <c r="B806" s="10"/>
      <c r="C806" s="10"/>
      <c r="D806" s="27"/>
    </row>
    <row r="807" spans="1:4" ht="22.5" customHeight="1">
      <c r="A807" s="10"/>
      <c r="B807" s="10"/>
      <c r="C807" s="10"/>
      <c r="D807" s="27"/>
    </row>
    <row r="808" spans="1:4" ht="22.5" customHeight="1">
      <c r="A808" s="10"/>
      <c r="B808" s="10"/>
      <c r="C808" s="10"/>
      <c r="D808" s="27"/>
    </row>
    <row r="809" spans="1:4" ht="22.5" customHeight="1">
      <c r="A809" s="10"/>
      <c r="B809" s="10"/>
      <c r="C809" s="10"/>
      <c r="D809" s="27"/>
    </row>
    <row r="810" spans="1:4" ht="22.5" customHeight="1">
      <c r="A810" s="10"/>
      <c r="B810" s="10"/>
      <c r="C810" s="10"/>
      <c r="D810" s="27"/>
    </row>
    <row r="811" spans="1:4" ht="22.5" customHeight="1">
      <c r="A811" s="10"/>
      <c r="B811" s="10"/>
      <c r="C811" s="10"/>
      <c r="D811" s="27"/>
    </row>
    <row r="812" spans="1:4" ht="22.5" customHeight="1">
      <c r="A812" s="10"/>
      <c r="B812" s="10"/>
      <c r="C812" s="10"/>
      <c r="D812" s="27"/>
    </row>
    <row r="813" spans="1:4" ht="22.5" customHeight="1">
      <c r="A813" s="10"/>
      <c r="B813" s="10"/>
      <c r="C813" s="10"/>
      <c r="D813" s="27"/>
    </row>
    <row r="814" spans="1:4" ht="22.5" customHeight="1">
      <c r="A814" s="10"/>
      <c r="B814" s="10"/>
      <c r="C814" s="10"/>
      <c r="D814" s="27"/>
    </row>
    <row r="815" spans="1:4" ht="22.5" customHeight="1">
      <c r="A815" s="10"/>
      <c r="B815" s="10"/>
      <c r="C815" s="10"/>
      <c r="D815" s="27"/>
    </row>
    <row r="816" spans="1:4" ht="22.5" customHeight="1">
      <c r="A816" s="10"/>
      <c r="B816" s="10"/>
      <c r="C816" s="10"/>
      <c r="D816" s="27"/>
    </row>
    <row r="817" spans="1:4" ht="22.5" customHeight="1">
      <c r="A817" s="10"/>
      <c r="B817" s="10"/>
      <c r="C817" s="10"/>
      <c r="D817" s="27"/>
    </row>
    <row r="818" spans="1:4" ht="22.5" customHeight="1">
      <c r="A818" s="10"/>
      <c r="B818" s="10"/>
      <c r="C818" s="10"/>
      <c r="D818" s="27"/>
    </row>
    <row r="819" spans="1:4" ht="22.5" customHeight="1">
      <c r="A819" s="10"/>
      <c r="B819" s="10"/>
      <c r="C819" s="10"/>
      <c r="D819" s="27"/>
    </row>
    <row r="820" spans="1:4" ht="22.5" customHeight="1">
      <c r="A820" s="10"/>
      <c r="B820" s="10"/>
      <c r="C820" s="10"/>
      <c r="D820" s="27"/>
    </row>
    <row r="821" spans="1:4" ht="22.5" customHeight="1">
      <c r="A821" s="10"/>
      <c r="B821" s="10"/>
      <c r="C821" s="10"/>
      <c r="D821" s="27"/>
    </row>
    <row r="822" spans="1:4" ht="22.5" customHeight="1">
      <c r="A822" s="10"/>
      <c r="B822" s="10"/>
      <c r="C822" s="10"/>
      <c r="D822" s="27"/>
    </row>
    <row r="823" spans="1:4" ht="22.5" customHeight="1">
      <c r="A823" s="10"/>
      <c r="B823" s="10"/>
      <c r="C823" s="10"/>
      <c r="D823" s="27"/>
    </row>
    <row r="824" spans="1:4" ht="22.5" customHeight="1">
      <c r="A824" s="10"/>
      <c r="B824" s="10"/>
      <c r="C824" s="10"/>
      <c r="D824" s="27"/>
    </row>
    <row r="825" spans="1:4" ht="22.5" customHeight="1">
      <c r="A825" s="10"/>
      <c r="B825" s="10"/>
      <c r="C825" s="10"/>
      <c r="D825" s="27"/>
    </row>
    <row r="826" spans="1:4" ht="22.5" customHeight="1">
      <c r="A826" s="10"/>
      <c r="B826" s="10"/>
      <c r="C826" s="10"/>
      <c r="D826" s="27"/>
    </row>
    <row r="827" spans="1:4" ht="22.5" customHeight="1">
      <c r="A827" s="10"/>
      <c r="B827" s="10"/>
      <c r="C827" s="10"/>
      <c r="D827" s="27"/>
    </row>
    <row r="828" spans="1:4" ht="22.5" customHeight="1">
      <c r="A828" s="10"/>
      <c r="B828" s="10"/>
      <c r="C828" s="10"/>
      <c r="D828" s="27"/>
    </row>
    <row r="829" spans="1:4" ht="22.5" customHeight="1">
      <c r="A829" s="10"/>
      <c r="B829" s="10"/>
      <c r="C829" s="10"/>
      <c r="D829" s="27"/>
    </row>
    <row r="830" spans="1:4" ht="22.5" customHeight="1">
      <c r="A830" s="10"/>
      <c r="B830" s="10"/>
      <c r="C830" s="10"/>
      <c r="D830" s="27"/>
    </row>
    <row r="831" spans="1:4" ht="22.5" customHeight="1">
      <c r="A831" s="10"/>
      <c r="B831" s="10"/>
      <c r="C831" s="10"/>
      <c r="D831" s="27"/>
    </row>
    <row r="832" spans="1:4" ht="22.5" customHeight="1">
      <c r="A832" s="10"/>
      <c r="B832" s="10"/>
      <c r="C832" s="10"/>
      <c r="D832" s="27"/>
    </row>
    <row r="833" spans="1:4" ht="22.5" customHeight="1">
      <c r="A833" s="10"/>
      <c r="B833" s="10"/>
      <c r="C833" s="10"/>
      <c r="D833" s="27"/>
    </row>
    <row r="834" spans="1:4" ht="22.5" customHeight="1">
      <c r="A834" s="10"/>
      <c r="B834" s="10"/>
      <c r="C834" s="10"/>
      <c r="D834" s="27"/>
    </row>
    <row r="835" spans="1:4" ht="22.5" customHeight="1">
      <c r="A835" s="10"/>
      <c r="B835" s="10"/>
      <c r="C835" s="10"/>
      <c r="D835" s="27"/>
    </row>
    <row r="836" spans="1:4" ht="22.5" customHeight="1">
      <c r="A836" s="10"/>
      <c r="B836" s="10"/>
      <c r="C836" s="10"/>
      <c r="D836" s="27"/>
    </row>
    <row r="837" spans="1:4" ht="22.5" customHeight="1">
      <c r="A837" s="10"/>
      <c r="B837" s="10"/>
      <c r="C837" s="10"/>
      <c r="D837" s="27"/>
    </row>
    <row r="838" spans="1:4" ht="22.5" customHeight="1">
      <c r="A838" s="10"/>
      <c r="B838" s="10"/>
      <c r="C838" s="10"/>
      <c r="D838" s="27"/>
    </row>
    <row r="839" spans="1:4" ht="22.5" customHeight="1">
      <c r="A839" s="10"/>
      <c r="B839" s="10"/>
      <c r="C839" s="10"/>
      <c r="D839" s="27"/>
    </row>
    <row r="840" spans="1:4" ht="22.5" customHeight="1">
      <c r="A840" s="10"/>
      <c r="B840" s="10"/>
      <c r="C840" s="10"/>
      <c r="D840" s="27"/>
    </row>
    <row r="841" spans="1:4" ht="22.5" customHeight="1">
      <c r="A841" s="10"/>
      <c r="B841" s="10"/>
      <c r="C841" s="10"/>
      <c r="D841" s="27"/>
    </row>
    <row r="842" spans="1:4" ht="22.5" customHeight="1">
      <c r="A842" s="10"/>
      <c r="B842" s="10"/>
      <c r="C842" s="10"/>
      <c r="D842" s="27"/>
    </row>
    <row r="843" spans="1:4" ht="22.5" customHeight="1">
      <c r="A843" s="10"/>
      <c r="B843" s="10"/>
      <c r="C843" s="10"/>
      <c r="D843" s="27"/>
    </row>
    <row r="844" spans="1:4" ht="22.5" customHeight="1">
      <c r="A844" s="10"/>
      <c r="B844" s="10"/>
      <c r="C844" s="10"/>
      <c r="D844" s="27"/>
    </row>
    <row r="845" spans="1:4" ht="22.5" customHeight="1">
      <c r="A845" s="10"/>
      <c r="B845" s="10"/>
      <c r="C845" s="10"/>
      <c r="D845" s="27"/>
    </row>
    <row r="846" spans="1:4" ht="22.5" customHeight="1">
      <c r="A846" s="10"/>
      <c r="B846" s="10"/>
      <c r="C846" s="10"/>
      <c r="D846" s="27"/>
    </row>
    <row r="847" spans="1:4" ht="22.5" customHeight="1">
      <c r="A847" s="10"/>
      <c r="B847" s="10"/>
      <c r="C847" s="10"/>
      <c r="D847" s="27"/>
    </row>
    <row r="848" spans="1:4" ht="22.5" customHeight="1">
      <c r="A848" s="10"/>
      <c r="B848" s="10"/>
      <c r="C848" s="10"/>
      <c r="D848" s="27"/>
    </row>
    <row r="849" spans="1:4" ht="22.5" customHeight="1">
      <c r="A849" s="10"/>
      <c r="B849" s="10"/>
      <c r="C849" s="10"/>
      <c r="D849" s="27"/>
    </row>
    <row r="850" spans="1:4" ht="22.5" customHeight="1">
      <c r="A850" s="10"/>
      <c r="B850" s="10"/>
      <c r="C850" s="10"/>
      <c r="D850" s="27"/>
    </row>
    <row r="851" spans="1:4" ht="22.5" customHeight="1">
      <c r="A851" s="10"/>
      <c r="B851" s="10"/>
      <c r="C851" s="10"/>
      <c r="D851" s="27"/>
    </row>
    <row r="852" spans="1:4" ht="22.5" customHeight="1">
      <c r="A852" s="10"/>
      <c r="B852" s="10"/>
      <c r="C852" s="10"/>
      <c r="D852" s="27"/>
    </row>
    <row r="853" spans="1:4" ht="22.5" customHeight="1">
      <c r="A853" s="10"/>
      <c r="B853" s="10"/>
      <c r="C853" s="10"/>
      <c r="D853" s="27"/>
    </row>
    <row r="854" spans="1:4" ht="22.5" customHeight="1">
      <c r="A854" s="10"/>
      <c r="B854" s="10"/>
      <c r="C854" s="10"/>
      <c r="D854" s="27"/>
    </row>
    <row r="855" spans="1:4" ht="22.5" customHeight="1">
      <c r="A855" s="10"/>
      <c r="B855" s="10"/>
      <c r="C855" s="10"/>
      <c r="D855" s="27"/>
    </row>
    <row r="856" spans="1:4" ht="22.5" customHeight="1">
      <c r="A856" s="10"/>
      <c r="B856" s="10"/>
      <c r="C856" s="10"/>
      <c r="D856" s="27"/>
    </row>
    <row r="857" spans="1:4" ht="22.5" customHeight="1">
      <c r="A857" s="10"/>
      <c r="B857" s="10"/>
      <c r="C857" s="10"/>
      <c r="D857" s="27"/>
    </row>
    <row r="858" spans="1:4" ht="22.5" customHeight="1">
      <c r="A858" s="10"/>
      <c r="B858" s="10"/>
      <c r="C858" s="10"/>
      <c r="D858" s="27"/>
    </row>
    <row r="859" spans="1:4" ht="22.5" customHeight="1">
      <c r="A859" s="10"/>
      <c r="B859" s="10"/>
      <c r="C859" s="10"/>
      <c r="D859" s="27"/>
    </row>
    <row r="860" spans="1:4" ht="22.5" customHeight="1">
      <c r="A860" s="10"/>
      <c r="B860" s="10"/>
      <c r="C860" s="10"/>
      <c r="D860" s="27"/>
    </row>
    <row r="861" spans="1:4" ht="22.5" customHeight="1">
      <c r="A861" s="10"/>
      <c r="B861" s="10"/>
      <c r="C861" s="10"/>
      <c r="D861" s="27"/>
    </row>
    <row r="862" spans="1:4" ht="22.5" customHeight="1">
      <c r="A862" s="10"/>
      <c r="B862" s="10"/>
      <c r="C862" s="10"/>
      <c r="D862" s="27"/>
    </row>
    <row r="863" spans="1:4" ht="22.5" customHeight="1">
      <c r="A863" s="10"/>
      <c r="B863" s="10"/>
      <c r="C863" s="10"/>
      <c r="D863" s="27"/>
    </row>
    <row r="864" spans="1:4" ht="22.5" customHeight="1">
      <c r="A864" s="10"/>
      <c r="B864" s="10"/>
      <c r="C864" s="10"/>
      <c r="D864" s="27"/>
    </row>
    <row r="865" spans="1:4" ht="22.5" customHeight="1">
      <c r="A865" s="10"/>
      <c r="B865" s="10"/>
      <c r="C865" s="10"/>
      <c r="D865" s="27"/>
    </row>
    <row r="866" spans="1:4" ht="22.5" customHeight="1">
      <c r="A866" s="10"/>
      <c r="B866" s="10"/>
      <c r="C866" s="10"/>
      <c r="D866" s="27"/>
    </row>
    <row r="867" spans="1:4" ht="22.5" customHeight="1">
      <c r="A867" s="10"/>
      <c r="B867" s="10"/>
      <c r="C867" s="10"/>
      <c r="D867" s="27"/>
    </row>
    <row r="868" spans="1:4" ht="22.5" customHeight="1">
      <c r="A868" s="10"/>
      <c r="B868" s="10"/>
      <c r="C868" s="10"/>
      <c r="D868" s="27"/>
    </row>
    <row r="869" spans="1:4" ht="22.5" customHeight="1">
      <c r="A869" s="10"/>
      <c r="B869" s="10"/>
      <c r="C869" s="10"/>
      <c r="D869" s="27"/>
    </row>
    <row r="870" spans="1:4" ht="22.5" customHeight="1">
      <c r="A870" s="10"/>
      <c r="B870" s="10"/>
      <c r="C870" s="10"/>
      <c r="D870" s="27"/>
    </row>
    <row r="871" spans="1:4" ht="22.5" customHeight="1">
      <c r="A871" s="10"/>
      <c r="B871" s="10"/>
      <c r="C871" s="10"/>
      <c r="D871" s="27"/>
    </row>
    <row r="872" spans="1:4" ht="22.5" customHeight="1">
      <c r="A872" s="10"/>
      <c r="B872" s="10"/>
      <c r="C872" s="10"/>
      <c r="D872" s="27"/>
    </row>
    <row r="873" spans="1:4" ht="22.5" customHeight="1">
      <c r="A873" s="10"/>
      <c r="B873" s="10"/>
      <c r="C873" s="10"/>
      <c r="D873" s="27"/>
    </row>
    <row r="874" spans="1:4" ht="22.5" customHeight="1">
      <c r="A874" s="10"/>
      <c r="B874" s="10"/>
      <c r="C874" s="10"/>
      <c r="D874" s="27"/>
    </row>
    <row r="875" spans="1:4" ht="22.5" customHeight="1">
      <c r="A875" s="10"/>
      <c r="B875" s="10"/>
      <c r="C875" s="10"/>
      <c r="D875" s="27"/>
    </row>
    <row r="876" spans="1:4" ht="22.5" customHeight="1">
      <c r="A876" s="10"/>
      <c r="B876" s="10"/>
      <c r="C876" s="10"/>
      <c r="D876" s="27"/>
    </row>
    <row r="877" spans="1:4" ht="22.5" customHeight="1">
      <c r="A877" s="10"/>
      <c r="B877" s="10"/>
      <c r="C877" s="10"/>
      <c r="D877" s="27"/>
    </row>
    <row r="878" spans="1:4" ht="22.5" customHeight="1">
      <c r="A878" s="10"/>
      <c r="B878" s="10"/>
      <c r="C878" s="10"/>
      <c r="D878" s="27"/>
    </row>
    <row r="879" spans="1:4" ht="22.5" customHeight="1">
      <c r="A879" s="10"/>
      <c r="B879" s="10"/>
      <c r="C879" s="10"/>
      <c r="D879" s="27"/>
    </row>
    <row r="880" spans="1:4" ht="22.5" customHeight="1">
      <c r="A880" s="10"/>
      <c r="B880" s="10"/>
      <c r="C880" s="10"/>
      <c r="D880" s="27"/>
    </row>
    <row r="881" spans="1:4" ht="22.5" customHeight="1">
      <c r="A881" s="10"/>
      <c r="B881" s="10"/>
      <c r="C881" s="10"/>
      <c r="D881" s="27"/>
    </row>
    <row r="882" spans="1:4" ht="22.5" customHeight="1">
      <c r="A882" s="10"/>
      <c r="B882" s="10"/>
      <c r="C882" s="10"/>
      <c r="D882" s="27"/>
    </row>
    <row r="883" spans="1:4" ht="22.5" customHeight="1">
      <c r="A883" s="10"/>
      <c r="B883" s="10"/>
      <c r="C883" s="10"/>
      <c r="D883" s="27"/>
    </row>
    <row r="884" spans="1:4" ht="22.5" customHeight="1">
      <c r="A884" s="10"/>
      <c r="B884" s="10"/>
      <c r="C884" s="10"/>
      <c r="D884" s="27"/>
    </row>
    <row r="885" spans="1:4" ht="22.5" customHeight="1">
      <c r="A885" s="10"/>
      <c r="B885" s="10"/>
      <c r="C885" s="10"/>
      <c r="D885" s="27"/>
    </row>
    <row r="886" spans="1:4" ht="22.5" customHeight="1">
      <c r="A886" s="10"/>
      <c r="B886" s="10"/>
      <c r="C886" s="10"/>
      <c r="D886" s="27"/>
    </row>
    <row r="887" spans="1:4" ht="22.5" customHeight="1">
      <c r="A887" s="10"/>
      <c r="B887" s="10"/>
      <c r="C887" s="10"/>
      <c r="D887" s="27"/>
    </row>
    <row r="888" spans="1:4" ht="22.5" customHeight="1">
      <c r="A888" s="10"/>
      <c r="B888" s="10"/>
      <c r="C888" s="10"/>
      <c r="D888" s="27"/>
    </row>
    <row r="889" spans="1:4" ht="22.5" customHeight="1">
      <c r="A889" s="10"/>
      <c r="B889" s="10"/>
      <c r="C889" s="10"/>
      <c r="D889" s="27"/>
    </row>
    <row r="890" spans="1:4" ht="22.5" customHeight="1">
      <c r="A890" s="10"/>
      <c r="B890" s="10"/>
      <c r="C890" s="10"/>
      <c r="D890" s="27"/>
    </row>
    <row r="891" spans="1:4" ht="22.5" customHeight="1">
      <c r="A891" s="10"/>
      <c r="B891" s="10"/>
      <c r="C891" s="10"/>
      <c r="D891" s="27"/>
    </row>
    <row r="892" spans="1:4" ht="22.5" customHeight="1">
      <c r="A892" s="10"/>
      <c r="B892" s="10"/>
      <c r="C892" s="10"/>
      <c r="D892" s="27"/>
    </row>
    <row r="893" spans="1:4" ht="22.5" customHeight="1">
      <c r="A893" s="10"/>
      <c r="B893" s="10"/>
      <c r="C893" s="10"/>
      <c r="D893" s="27"/>
    </row>
    <row r="894" spans="1:4" ht="22.5" customHeight="1">
      <c r="A894" s="10"/>
      <c r="B894" s="10"/>
      <c r="C894" s="10"/>
      <c r="D894" s="27"/>
    </row>
    <row r="895" spans="1:4" ht="22.5" customHeight="1">
      <c r="A895" s="10"/>
      <c r="B895" s="10"/>
      <c r="C895" s="10"/>
      <c r="D895" s="27"/>
    </row>
    <row r="896" spans="1:4" ht="22.5" customHeight="1">
      <c r="A896" s="10"/>
      <c r="B896" s="10"/>
      <c r="C896" s="10"/>
      <c r="D896" s="27"/>
    </row>
    <row r="897" spans="1:4" ht="22.5" customHeight="1">
      <c r="A897" s="10"/>
      <c r="B897" s="10"/>
      <c r="C897" s="10"/>
      <c r="D897" s="27"/>
    </row>
    <row r="898" spans="1:4" ht="22.5" customHeight="1">
      <c r="A898" s="10"/>
      <c r="B898" s="10"/>
      <c r="C898" s="10"/>
      <c r="D898" s="27"/>
    </row>
    <row r="899" spans="1:4" ht="22.5" customHeight="1">
      <c r="A899" s="10"/>
      <c r="B899" s="10"/>
      <c r="C899" s="10"/>
      <c r="D899" s="27"/>
    </row>
    <row r="900" spans="1:4" ht="22.5" customHeight="1">
      <c r="A900" s="10"/>
      <c r="B900" s="10"/>
      <c r="C900" s="10"/>
      <c r="D900" s="27"/>
    </row>
    <row r="901" spans="1:4" ht="22.5" customHeight="1">
      <c r="A901" s="10"/>
      <c r="B901" s="10"/>
      <c r="C901" s="10"/>
      <c r="D901" s="27"/>
    </row>
    <row r="902" spans="1:4" ht="22.5" customHeight="1">
      <c r="A902" s="10"/>
      <c r="B902" s="10"/>
      <c r="C902" s="10"/>
      <c r="D902" s="27"/>
    </row>
    <row r="903" spans="1:4" ht="22.5" customHeight="1">
      <c r="A903" s="10"/>
      <c r="B903" s="10"/>
      <c r="C903" s="10"/>
      <c r="D903" s="27"/>
    </row>
    <row r="904" spans="1:4" ht="22.5" customHeight="1">
      <c r="A904" s="10"/>
      <c r="B904" s="10"/>
      <c r="C904" s="10"/>
      <c r="D904" s="27"/>
    </row>
    <row r="905" spans="1:4" ht="22.5" customHeight="1">
      <c r="A905" s="10"/>
      <c r="B905" s="10"/>
      <c r="C905" s="10"/>
      <c r="D905" s="27"/>
    </row>
    <row r="906" spans="1:4" ht="22.5" customHeight="1">
      <c r="A906" s="10"/>
      <c r="B906" s="10"/>
      <c r="C906" s="10"/>
      <c r="D906" s="27"/>
    </row>
    <row r="907" spans="1:4" ht="22.5" customHeight="1">
      <c r="A907" s="10"/>
      <c r="B907" s="10"/>
      <c r="C907" s="10"/>
      <c r="D907" s="27"/>
    </row>
    <row r="908" spans="1:4" ht="22.5" customHeight="1">
      <c r="A908" s="10"/>
      <c r="B908" s="10"/>
      <c r="C908" s="10"/>
      <c r="D908" s="27"/>
    </row>
    <row r="909" spans="1:4" ht="22.5" customHeight="1">
      <c r="A909" s="10"/>
      <c r="B909" s="10"/>
      <c r="C909" s="10"/>
      <c r="D909" s="27"/>
    </row>
    <row r="910" spans="1:4" ht="22.5" customHeight="1">
      <c r="A910" s="10"/>
      <c r="B910" s="10"/>
      <c r="C910" s="10"/>
      <c r="D910" s="27"/>
    </row>
    <row r="911" spans="1:4" ht="22.5" customHeight="1">
      <c r="A911" s="10"/>
      <c r="B911" s="10"/>
      <c r="C911" s="10"/>
      <c r="D911" s="27"/>
    </row>
    <row r="912" spans="1:4" ht="22.5" customHeight="1">
      <c r="A912" s="10"/>
      <c r="B912" s="10"/>
      <c r="C912" s="10"/>
      <c r="D912" s="27"/>
    </row>
    <row r="913" spans="1:4" ht="22.5" customHeight="1">
      <c r="A913" s="10"/>
      <c r="B913" s="10"/>
      <c r="C913" s="10"/>
      <c r="D913" s="27"/>
    </row>
    <row r="914" spans="1:4" ht="22.5" customHeight="1">
      <c r="A914" s="10"/>
      <c r="B914" s="10"/>
      <c r="C914" s="10"/>
      <c r="D914" s="27"/>
    </row>
    <row r="915" spans="1:4" ht="22.5" customHeight="1">
      <c r="A915" s="10"/>
      <c r="B915" s="10"/>
      <c r="C915" s="10"/>
      <c r="D915" s="27"/>
    </row>
    <row r="916" spans="1:4" ht="22.5" customHeight="1">
      <c r="A916" s="10"/>
      <c r="B916" s="10"/>
      <c r="C916" s="10"/>
      <c r="D916" s="27"/>
    </row>
    <row r="917" spans="1:4" ht="22.5" customHeight="1">
      <c r="A917" s="10"/>
      <c r="B917" s="10"/>
      <c r="C917" s="10"/>
      <c r="D917" s="27"/>
    </row>
    <row r="918" spans="1:4" ht="22.5" customHeight="1">
      <c r="A918" s="10"/>
      <c r="B918" s="10"/>
      <c r="C918" s="10"/>
      <c r="D918" s="27"/>
    </row>
    <row r="919" spans="1:4" ht="22.5" customHeight="1">
      <c r="A919" s="10"/>
      <c r="B919" s="10"/>
      <c r="C919" s="10"/>
      <c r="D919" s="27"/>
    </row>
    <row r="920" spans="1:4" ht="22.5" customHeight="1">
      <c r="A920" s="10"/>
      <c r="B920" s="10"/>
      <c r="C920" s="10"/>
      <c r="D920" s="27"/>
    </row>
    <row r="921" spans="1:4" ht="22.5" customHeight="1">
      <c r="A921" s="10"/>
      <c r="B921" s="10"/>
      <c r="C921" s="10"/>
      <c r="D921" s="27"/>
    </row>
    <row r="922" spans="1:4" ht="22.5" customHeight="1">
      <c r="A922" s="10"/>
      <c r="B922" s="10"/>
      <c r="C922" s="10"/>
      <c r="D922" s="27"/>
    </row>
    <row r="923" spans="1:4" ht="22.5" customHeight="1">
      <c r="A923" s="10"/>
      <c r="B923" s="10"/>
      <c r="C923" s="10"/>
      <c r="D923" s="27"/>
    </row>
    <row r="924" spans="1:4" ht="22.5" customHeight="1">
      <c r="A924" s="10"/>
      <c r="B924" s="10"/>
      <c r="C924" s="10"/>
      <c r="D924" s="27"/>
    </row>
    <row r="925" spans="1:4" ht="22.5" customHeight="1">
      <c r="A925" s="10"/>
      <c r="B925" s="10"/>
      <c r="C925" s="10"/>
      <c r="D925" s="27"/>
    </row>
    <row r="926" spans="1:4" ht="22.5" customHeight="1">
      <c r="A926" s="10"/>
      <c r="B926" s="10"/>
      <c r="C926" s="10"/>
      <c r="D926" s="27"/>
    </row>
    <row r="927" spans="1:4" ht="22.5" customHeight="1">
      <c r="A927" s="10"/>
      <c r="B927" s="10"/>
      <c r="C927" s="10"/>
      <c r="D927" s="27"/>
    </row>
    <row r="928" spans="1:4" ht="22.5" customHeight="1">
      <c r="A928" s="10"/>
      <c r="B928" s="10"/>
      <c r="C928" s="10"/>
      <c r="D928" s="27"/>
    </row>
    <row r="929" spans="1:4" ht="22.5" customHeight="1">
      <c r="A929" s="10"/>
      <c r="B929" s="10"/>
      <c r="C929" s="10"/>
      <c r="D929" s="27"/>
    </row>
    <row r="930" spans="1:4" ht="22.5" customHeight="1">
      <c r="A930" s="10"/>
      <c r="B930" s="10"/>
      <c r="C930" s="10"/>
      <c r="D930" s="27"/>
    </row>
    <row r="931" spans="1:4" ht="22.5" customHeight="1">
      <c r="A931" s="10"/>
      <c r="B931" s="10"/>
      <c r="C931" s="10"/>
      <c r="D931" s="27"/>
    </row>
    <row r="932" spans="1:4" ht="22.5" customHeight="1">
      <c r="A932" s="10"/>
      <c r="B932" s="10"/>
      <c r="C932" s="10"/>
      <c r="D932" s="27"/>
    </row>
    <row r="933" spans="1:4" ht="22.5" customHeight="1">
      <c r="A933" s="10"/>
      <c r="B933" s="10"/>
      <c r="C933" s="10"/>
      <c r="D933" s="27"/>
    </row>
    <row r="934" spans="1:4" ht="22.5" customHeight="1">
      <c r="A934" s="10"/>
      <c r="B934" s="10"/>
      <c r="C934" s="10"/>
      <c r="D934" s="27"/>
    </row>
    <row r="935" spans="1:4" ht="22.5" customHeight="1">
      <c r="A935" s="10"/>
      <c r="B935" s="10"/>
      <c r="C935" s="10"/>
      <c r="D935" s="27"/>
    </row>
    <row r="936" spans="1:4" ht="22.5" customHeight="1">
      <c r="A936" s="10"/>
      <c r="B936" s="10"/>
      <c r="C936" s="10"/>
      <c r="D936" s="27"/>
    </row>
    <row r="937" spans="1:4" ht="22.5" customHeight="1">
      <c r="A937" s="10"/>
      <c r="B937" s="10"/>
      <c r="C937" s="10"/>
      <c r="D937" s="27"/>
    </row>
    <row r="938" spans="1:4" ht="22.5" customHeight="1">
      <c r="A938" s="10"/>
      <c r="B938" s="10"/>
      <c r="C938" s="10"/>
      <c r="D938" s="27"/>
    </row>
    <row r="939" spans="1:4" ht="22.5" customHeight="1">
      <c r="A939" s="10"/>
      <c r="B939" s="10"/>
      <c r="C939" s="10"/>
      <c r="D939" s="27"/>
    </row>
    <row r="940" spans="1:4" ht="22.5" customHeight="1">
      <c r="A940" s="10"/>
      <c r="B940" s="10"/>
      <c r="C940" s="10"/>
      <c r="D940" s="27"/>
    </row>
    <row r="941" spans="1:4" ht="22.5" customHeight="1">
      <c r="A941" s="10"/>
      <c r="B941" s="10"/>
      <c r="C941" s="10"/>
      <c r="D941" s="27"/>
    </row>
    <row r="942" spans="1:4" ht="22.5" customHeight="1">
      <c r="A942" s="10"/>
      <c r="B942" s="10"/>
      <c r="C942" s="10"/>
      <c r="D942" s="27"/>
    </row>
    <row r="943" spans="1:4" ht="22.5" customHeight="1">
      <c r="A943" s="10"/>
      <c r="B943" s="10"/>
      <c r="C943" s="10"/>
      <c r="D943" s="27"/>
    </row>
    <row r="944" spans="1:4" ht="22.5" customHeight="1">
      <c r="A944" s="10"/>
      <c r="B944" s="10"/>
      <c r="C944" s="10"/>
      <c r="D944" s="27"/>
    </row>
    <row r="945" spans="1:4" ht="22.5" customHeight="1">
      <c r="A945" s="10"/>
      <c r="B945" s="10"/>
      <c r="C945" s="10"/>
      <c r="D945" s="27"/>
    </row>
    <row r="946" spans="1:4" ht="22.5" customHeight="1">
      <c r="A946" s="10"/>
      <c r="B946" s="10"/>
      <c r="C946" s="10"/>
      <c r="D946" s="27"/>
    </row>
    <row r="947" spans="1:4" ht="22.5" customHeight="1">
      <c r="A947" s="10"/>
      <c r="B947" s="10"/>
      <c r="C947" s="10"/>
      <c r="D947" s="27"/>
    </row>
    <row r="948" spans="1:4" ht="22.5" customHeight="1">
      <c r="A948" s="10"/>
      <c r="B948" s="10"/>
      <c r="C948" s="10"/>
      <c r="D948" s="27"/>
    </row>
    <row r="949" spans="1:4" ht="22.5" customHeight="1">
      <c r="A949" s="10"/>
      <c r="B949" s="10"/>
      <c r="C949" s="10"/>
      <c r="D949" s="27"/>
    </row>
    <row r="950" spans="1:4" ht="22.5" customHeight="1">
      <c r="A950" s="10"/>
      <c r="B950" s="10"/>
      <c r="C950" s="10"/>
      <c r="D950" s="27"/>
    </row>
    <row r="951" spans="1:4" ht="22.5" customHeight="1">
      <c r="A951" s="10"/>
      <c r="B951" s="10"/>
      <c r="C951" s="10"/>
      <c r="D951" s="27"/>
    </row>
    <row r="952" spans="1:4" ht="22.5" customHeight="1">
      <c r="A952" s="10"/>
      <c r="B952" s="10"/>
      <c r="C952" s="10"/>
      <c r="D952" s="27"/>
    </row>
    <row r="953" spans="1:4" ht="22.5" customHeight="1">
      <c r="A953" s="10"/>
      <c r="B953" s="10"/>
      <c r="C953" s="10"/>
      <c r="D953" s="27"/>
    </row>
    <row r="954" spans="1:4" ht="22.5" customHeight="1">
      <c r="A954" s="10"/>
      <c r="B954" s="10"/>
      <c r="C954" s="10"/>
      <c r="D954" s="27"/>
    </row>
    <row r="955" spans="1:4" ht="22.5" customHeight="1">
      <c r="A955" s="10"/>
      <c r="B955" s="10"/>
      <c r="C955" s="10"/>
      <c r="D955" s="27"/>
    </row>
    <row r="956" spans="1:4" ht="22.5" customHeight="1">
      <c r="A956" s="10"/>
      <c r="B956" s="10"/>
      <c r="C956" s="10"/>
      <c r="D956" s="27"/>
    </row>
    <row r="957" spans="1:4" ht="22.5" customHeight="1">
      <c r="A957" s="10"/>
      <c r="B957" s="10"/>
      <c r="C957" s="10"/>
      <c r="D957" s="27"/>
    </row>
    <row r="958" spans="1:4" ht="22.5" customHeight="1">
      <c r="A958" s="10"/>
      <c r="B958" s="10"/>
      <c r="C958" s="10"/>
      <c r="D958" s="27"/>
    </row>
    <row r="959" spans="1:4" ht="22.5" customHeight="1">
      <c r="A959" s="10"/>
      <c r="B959" s="10"/>
      <c r="C959" s="10"/>
      <c r="D959" s="27"/>
    </row>
    <row r="960" spans="1:4" ht="22.5" customHeight="1">
      <c r="A960" s="10"/>
      <c r="B960" s="10"/>
      <c r="C960" s="10"/>
      <c r="D960" s="27"/>
    </row>
    <row r="961" spans="1:4" ht="22.5" customHeight="1">
      <c r="A961" s="10"/>
      <c r="B961" s="10"/>
      <c r="C961" s="10"/>
      <c r="D961" s="27"/>
    </row>
    <row r="962" spans="1:4" ht="22.5" customHeight="1">
      <c r="A962" s="10"/>
      <c r="B962" s="10"/>
      <c r="C962" s="10"/>
      <c r="D962" s="27"/>
    </row>
    <row r="963" spans="1:4" ht="22.5" customHeight="1">
      <c r="A963" s="10"/>
      <c r="B963" s="10"/>
      <c r="C963" s="10"/>
      <c r="D963" s="27"/>
    </row>
    <row r="964" spans="1:4" ht="22.5" customHeight="1">
      <c r="A964" s="10"/>
      <c r="B964" s="10"/>
      <c r="C964" s="10"/>
      <c r="D964" s="27"/>
    </row>
    <row r="965" spans="1:4" ht="22.5" customHeight="1">
      <c r="A965" s="10"/>
      <c r="B965" s="10"/>
      <c r="C965" s="10"/>
      <c r="D965" s="27"/>
    </row>
    <row r="966" spans="1:4" ht="22.5" customHeight="1">
      <c r="A966" s="10"/>
      <c r="B966" s="10"/>
      <c r="C966" s="10"/>
      <c r="D966" s="27"/>
    </row>
    <row r="967" spans="1:4" ht="22.5" customHeight="1">
      <c r="A967" s="10"/>
      <c r="B967" s="10"/>
      <c r="C967" s="10"/>
      <c r="D967" s="27"/>
    </row>
    <row r="968" spans="1:4" ht="22.5" customHeight="1">
      <c r="A968" s="10"/>
      <c r="B968" s="10"/>
      <c r="C968" s="10"/>
      <c r="D968" s="27"/>
    </row>
    <row r="969" spans="1:4" ht="22.5" customHeight="1">
      <c r="A969" s="10"/>
      <c r="B969" s="10"/>
      <c r="C969" s="10"/>
      <c r="D969" s="27"/>
    </row>
    <row r="970" spans="1:4" ht="22.5" customHeight="1">
      <c r="A970" s="10"/>
      <c r="B970" s="10"/>
      <c r="C970" s="10"/>
      <c r="D970" s="27"/>
    </row>
    <row r="971" spans="1:4" ht="22.5" customHeight="1">
      <c r="A971" s="10"/>
      <c r="B971" s="10"/>
      <c r="C971" s="10"/>
      <c r="D971" s="27"/>
    </row>
    <row r="972" spans="1:4" ht="22.5" customHeight="1">
      <c r="A972" s="10"/>
      <c r="B972" s="10"/>
      <c r="C972" s="10"/>
      <c r="D972" s="27"/>
    </row>
    <row r="973" spans="1:4" ht="22.5" customHeight="1">
      <c r="A973" s="10"/>
      <c r="B973" s="10"/>
      <c r="C973" s="10"/>
      <c r="D973" s="27"/>
    </row>
    <row r="974" spans="1:4" ht="22.5" customHeight="1">
      <c r="A974" s="10"/>
      <c r="B974" s="10"/>
      <c r="C974" s="10"/>
      <c r="D974" s="27"/>
    </row>
    <row r="975" spans="1:4" ht="22.5" customHeight="1">
      <c r="A975" s="10"/>
      <c r="B975" s="10"/>
      <c r="C975" s="10"/>
      <c r="D975" s="27"/>
    </row>
    <row r="976" spans="1:4" ht="22.5" customHeight="1">
      <c r="A976" s="10"/>
      <c r="B976" s="10"/>
      <c r="C976" s="10"/>
      <c r="D976" s="27"/>
    </row>
    <row r="977" spans="1:4" ht="22.5" customHeight="1">
      <c r="A977" s="10"/>
      <c r="B977" s="10"/>
      <c r="C977" s="10"/>
      <c r="D977" s="27"/>
    </row>
    <row r="978" spans="1:4" ht="22.5" customHeight="1">
      <c r="A978" s="10"/>
      <c r="B978" s="10"/>
      <c r="C978" s="10"/>
      <c r="D978" s="27"/>
    </row>
    <row r="979" spans="1:4" ht="22.5" customHeight="1">
      <c r="A979" s="10"/>
      <c r="B979" s="10"/>
      <c r="C979" s="10"/>
      <c r="D979" s="27"/>
    </row>
    <row r="980" spans="1:4" ht="22.5" customHeight="1">
      <c r="A980" s="10"/>
      <c r="B980" s="10"/>
      <c r="C980" s="10"/>
      <c r="D980" s="27"/>
    </row>
    <row r="981" spans="1:4" ht="22.5" customHeight="1">
      <c r="A981" s="10"/>
      <c r="B981" s="10"/>
      <c r="C981" s="10"/>
      <c r="D981" s="27"/>
    </row>
    <row r="982" spans="1:4" ht="22.5" customHeight="1">
      <c r="A982" s="10"/>
      <c r="B982" s="10"/>
      <c r="C982" s="10"/>
      <c r="D982" s="27"/>
    </row>
    <row r="983" spans="1:4" ht="22.5" customHeight="1">
      <c r="A983" s="10"/>
      <c r="B983" s="10"/>
      <c r="C983" s="10"/>
      <c r="D983" s="27"/>
    </row>
    <row r="984" spans="1:4" ht="22.5" customHeight="1">
      <c r="A984" s="10"/>
      <c r="B984" s="10"/>
      <c r="C984" s="10"/>
      <c r="D984" s="27"/>
    </row>
    <row r="985" spans="1:4" ht="22.5" customHeight="1">
      <c r="A985" s="10"/>
      <c r="B985" s="10"/>
      <c r="C985" s="10"/>
      <c r="D985" s="27"/>
    </row>
    <row r="986" spans="1:4" ht="22.5" customHeight="1">
      <c r="A986" s="10"/>
      <c r="B986" s="10"/>
      <c r="C986" s="10"/>
      <c r="D986" s="27"/>
    </row>
    <row r="987" spans="1:4" ht="22.5" customHeight="1">
      <c r="A987" s="10"/>
      <c r="B987" s="10"/>
      <c r="C987" s="10"/>
      <c r="D987" s="27"/>
    </row>
    <row r="988" spans="1:4" ht="22.5" customHeight="1">
      <c r="A988" s="10"/>
      <c r="B988" s="10"/>
      <c r="C988" s="10"/>
      <c r="D988" s="27"/>
    </row>
    <row r="989" spans="1:4" ht="22.5" customHeight="1">
      <c r="A989" s="10"/>
      <c r="B989" s="10"/>
      <c r="C989" s="10"/>
      <c r="D989" s="27"/>
    </row>
    <row r="990" spans="1:4" ht="22.5" customHeight="1">
      <c r="A990" s="10"/>
      <c r="B990" s="10"/>
      <c r="C990" s="10"/>
      <c r="D990" s="27"/>
    </row>
    <row r="991" spans="1:4" ht="22.5" customHeight="1">
      <c r="A991" s="10"/>
      <c r="B991" s="10"/>
      <c r="C991" s="10"/>
      <c r="D991" s="27"/>
    </row>
    <row r="992" spans="1:4" ht="22.5" customHeight="1">
      <c r="A992" s="10"/>
      <c r="B992" s="10"/>
      <c r="C992" s="10"/>
      <c r="D992" s="27"/>
    </row>
    <row r="993" spans="1:4" ht="22.5" customHeight="1">
      <c r="A993" s="10"/>
      <c r="B993" s="10"/>
      <c r="C993" s="10"/>
      <c r="D993" s="27"/>
    </row>
    <row r="994" spans="1:4" ht="22.5" customHeight="1">
      <c r="A994" s="10"/>
      <c r="B994" s="10"/>
      <c r="C994" s="10"/>
      <c r="D994" s="27"/>
    </row>
    <row r="995" spans="1:4" ht="22.5" customHeight="1">
      <c r="A995" s="10"/>
      <c r="B995" s="10"/>
      <c r="C995" s="10"/>
      <c r="D995" s="27"/>
    </row>
    <row r="996" spans="1:4" ht="22.5" customHeight="1">
      <c r="A996" s="10"/>
      <c r="B996" s="10"/>
      <c r="C996" s="10"/>
      <c r="D996" s="27"/>
    </row>
    <row r="997" spans="1:4" ht="22.5" customHeight="1">
      <c r="A997" s="10"/>
      <c r="B997" s="10"/>
      <c r="C997" s="10"/>
      <c r="D997" s="27"/>
    </row>
    <row r="998" spans="1:4" ht="22.5" customHeight="1">
      <c r="A998" s="10"/>
      <c r="B998" s="10"/>
      <c r="C998" s="10"/>
      <c r="D998" s="27"/>
    </row>
    <row r="999" spans="1:4" ht="22.5" customHeight="1">
      <c r="A999" s="10"/>
      <c r="B999" s="10"/>
      <c r="C999" s="10"/>
      <c r="D999" s="27"/>
    </row>
    <row r="1000" spans="1:4" ht="22.5" customHeight="1">
      <c r="A1000" s="10"/>
      <c r="B1000" s="10"/>
      <c r="C1000" s="10"/>
      <c r="D1000" s="27"/>
    </row>
    <row r="1001" spans="1:4" ht="22.5" customHeight="1">
      <c r="A1001" s="10"/>
      <c r="B1001" s="10"/>
      <c r="C1001" s="10"/>
      <c r="D1001" s="27"/>
    </row>
    <row r="1002" spans="1:4" ht="22.5" customHeight="1">
      <c r="B1002" s="10"/>
      <c r="C1002" s="10"/>
      <c r="D1002" s="27"/>
    </row>
    <row r="1003" spans="1:4" ht="22.5" customHeight="1">
      <c r="D1003" s="27"/>
    </row>
    <row r="1004" spans="1:4" ht="22.5" customHeight="1">
      <c r="D1004" s="27"/>
    </row>
    <row r="1005" spans="1:4" ht="22.5" customHeight="1">
      <c r="D1005" s="27"/>
    </row>
  </sheetData>
  <mergeCells count="23">
    <mergeCell ref="AK2:BL2"/>
    <mergeCell ref="AK3:BL3"/>
    <mergeCell ref="BP2:CQ2"/>
    <mergeCell ref="A1:A4"/>
    <mergeCell ref="B1:B4"/>
    <mergeCell ref="D1:D4"/>
    <mergeCell ref="E1:AI1"/>
    <mergeCell ref="C1:C4"/>
    <mergeCell ref="F2:AI2"/>
    <mergeCell ref="F3:AI3"/>
    <mergeCell ref="BP3:CQ3"/>
    <mergeCell ref="CU2:DV2"/>
    <mergeCell ref="CU3:DV3"/>
    <mergeCell ref="DZ2:FA2"/>
    <mergeCell ref="DZ3:FA3"/>
    <mergeCell ref="IT2:JV2"/>
    <mergeCell ref="IT3:JV3"/>
    <mergeCell ref="FE3:GF3"/>
    <mergeCell ref="GJ2:HL2"/>
    <mergeCell ref="GJ3:HL3"/>
    <mergeCell ref="HO2:IQ2"/>
    <mergeCell ref="HO3:IQ3"/>
    <mergeCell ref="FE2:G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P64"/>
  <sheetViews>
    <sheetView zoomScale="70" zoomScaleNormal="70" workbookViewId="0">
      <selection activeCell="H1" sqref="H1:I1048576"/>
    </sheetView>
  </sheetViews>
  <sheetFormatPr defaultColWidth="14.453125" defaultRowHeight="15" customHeight="1"/>
  <cols>
    <col min="1" max="1" width="6.81640625" style="95" customWidth="1"/>
    <col min="2" max="2" width="18.81640625" style="95" customWidth="1"/>
    <col min="3" max="3" width="80.7265625" style="97" customWidth="1"/>
    <col min="4" max="4" width="29.54296875" style="101" customWidth="1"/>
    <col min="5" max="5" width="14.26953125" style="95" customWidth="1"/>
    <col min="6" max="6" width="25.453125" style="95" customWidth="1"/>
    <col min="7" max="7" width="8.7265625" style="95" customWidth="1"/>
    <col min="8" max="16" width="14.453125" style="87"/>
    <col min="17" max="16384" width="14.453125" style="95"/>
  </cols>
  <sheetData>
    <row r="1" spans="1:7" s="87" customFormat="1" ht="15.75" customHeight="1">
      <c r="A1" s="352" t="s">
        <v>0</v>
      </c>
      <c r="B1" s="355" t="s">
        <v>168</v>
      </c>
      <c r="C1" s="356" t="s">
        <v>1</v>
      </c>
      <c r="D1" s="102">
        <v>45924</v>
      </c>
      <c r="E1" s="86"/>
      <c r="F1" s="86"/>
      <c r="G1" s="86"/>
    </row>
    <row r="2" spans="1:7" s="87" customFormat="1" ht="15.75" customHeight="1">
      <c r="A2" s="353"/>
      <c r="B2" s="349"/>
      <c r="C2" s="357"/>
      <c r="D2" s="356" t="s">
        <v>245</v>
      </c>
      <c r="E2" s="86"/>
      <c r="F2" s="86"/>
      <c r="G2" s="86"/>
    </row>
    <row r="3" spans="1:7" s="87" customFormat="1" ht="15.75" customHeight="1">
      <c r="A3" s="353"/>
      <c r="B3" s="349"/>
      <c r="C3" s="357"/>
      <c r="D3" s="358"/>
      <c r="E3" s="86"/>
      <c r="F3" s="86"/>
      <c r="G3" s="86"/>
    </row>
    <row r="4" spans="1:7" s="87" customFormat="1" ht="15.75" customHeight="1">
      <c r="A4" s="354"/>
      <c r="B4" s="350"/>
      <c r="C4" s="357"/>
      <c r="D4" s="103" t="s">
        <v>3</v>
      </c>
      <c r="E4" s="86" t="s">
        <v>246</v>
      </c>
      <c r="F4" s="88">
        <f>SUM(D5:D63)</f>
        <v>0</v>
      </c>
      <c r="G4" s="86"/>
    </row>
    <row r="5" spans="1:7" s="87" customFormat="1" ht="15.75" customHeight="1">
      <c r="A5" s="89">
        <v>1</v>
      </c>
      <c r="B5" s="348" t="s">
        <v>167</v>
      </c>
      <c r="C5" s="96" t="s">
        <v>202</v>
      </c>
      <c r="D5" s="104" t="str">
        <f>IFERROR(VLOOKUP(C5,#REF!,2,FALSE),"")</f>
        <v/>
      </c>
      <c r="E5" s="86"/>
      <c r="F5" s="86"/>
      <c r="G5" s="86"/>
    </row>
    <row r="6" spans="1:7" s="87" customFormat="1" ht="15.75" customHeight="1">
      <c r="A6" s="89">
        <f>A5+1</f>
        <v>2</v>
      </c>
      <c r="B6" s="350"/>
      <c r="C6" s="96"/>
      <c r="D6" s="104" t="str">
        <f>IFERROR(VLOOKUP(C6,#REF!,2,FALSE),"")</f>
        <v/>
      </c>
      <c r="E6" s="86"/>
      <c r="F6" s="86"/>
      <c r="G6" s="86"/>
    </row>
    <row r="7" spans="1:7" s="87" customFormat="1" ht="15.75" customHeight="1">
      <c r="A7" s="89">
        <f>A6+1</f>
        <v>3</v>
      </c>
      <c r="B7" s="348" t="s">
        <v>166</v>
      </c>
      <c r="C7" s="96" t="s">
        <v>43</v>
      </c>
      <c r="D7" s="104" t="str">
        <f>IFERROR(VLOOKUP(C7,#REF!,2,FALSE),"")</f>
        <v/>
      </c>
      <c r="E7" s="86"/>
      <c r="F7" s="86"/>
      <c r="G7" s="86"/>
    </row>
    <row r="8" spans="1:7" s="87" customFormat="1" ht="15.75" customHeight="1">
      <c r="A8" s="89">
        <f>A7+1</f>
        <v>4</v>
      </c>
      <c r="B8" s="349"/>
      <c r="C8" s="96" t="s">
        <v>235</v>
      </c>
      <c r="D8" s="104" t="str">
        <f>IFERROR(VLOOKUP(C8,#REF!,2,FALSE),"")</f>
        <v/>
      </c>
      <c r="E8" s="86"/>
      <c r="F8" s="86"/>
      <c r="G8" s="86"/>
    </row>
    <row r="9" spans="1:7" s="87" customFormat="1" ht="15.75" customHeight="1">
      <c r="A9" s="89">
        <f>A8+1</f>
        <v>5</v>
      </c>
      <c r="B9" s="350"/>
      <c r="C9" s="96" t="s">
        <v>242</v>
      </c>
      <c r="D9" s="104" t="str">
        <f>IFERROR(VLOOKUP(C9,#REF!,2,FALSE),"")</f>
        <v/>
      </c>
      <c r="E9" s="86"/>
      <c r="F9" s="86"/>
      <c r="G9" s="86"/>
    </row>
    <row r="10" spans="1:7" s="87" customFormat="1" ht="15.75" customHeight="1">
      <c r="A10" s="89">
        <f>A9+1</f>
        <v>6</v>
      </c>
      <c r="B10" s="348" t="s">
        <v>165</v>
      </c>
      <c r="C10" s="96" t="s">
        <v>204</v>
      </c>
      <c r="D10" s="104" t="str">
        <f>IFERROR(VLOOKUP(C10,#REF!,2,FALSE),"")</f>
        <v/>
      </c>
      <c r="E10" s="86"/>
      <c r="F10" s="86"/>
      <c r="G10" s="86"/>
    </row>
    <row r="11" spans="1:7" s="87" customFormat="1" ht="15.75" customHeight="1">
      <c r="A11" s="89"/>
      <c r="B11" s="359"/>
      <c r="C11" s="96" t="s">
        <v>239</v>
      </c>
      <c r="D11" s="104" t="str">
        <f>IFERROR(VLOOKUP(C11,#REF!,2,FALSE),"")</f>
        <v/>
      </c>
      <c r="E11" s="86"/>
      <c r="F11" s="86"/>
      <c r="G11" s="86"/>
    </row>
    <row r="12" spans="1:7" s="87" customFormat="1" ht="15.75" customHeight="1">
      <c r="A12" s="89">
        <f>A10+1</f>
        <v>7</v>
      </c>
      <c r="B12" s="350"/>
      <c r="C12" s="96" t="s">
        <v>218</v>
      </c>
      <c r="D12" s="104" t="str">
        <f>IFERROR(VLOOKUP(C12,#REF!,2,FALSE),"")</f>
        <v/>
      </c>
      <c r="E12" s="86"/>
      <c r="F12" s="86"/>
      <c r="G12" s="86"/>
    </row>
    <row r="13" spans="1:7" s="87" customFormat="1" ht="15.75" customHeight="1">
      <c r="A13" s="89">
        <f t="shared" ref="A13:A61" si="0">A12+1</f>
        <v>8</v>
      </c>
      <c r="B13" s="91" t="s">
        <v>52</v>
      </c>
      <c r="C13" s="90"/>
      <c r="D13" s="104" t="str">
        <f>IFERROR(VLOOKUP(C13,#REF!,2,FALSE),"")</f>
        <v/>
      </c>
      <c r="E13" s="86"/>
      <c r="F13" s="86"/>
      <c r="G13" s="86"/>
    </row>
    <row r="14" spans="1:7" s="87" customFormat="1" ht="15.75" customHeight="1">
      <c r="A14" s="89">
        <f t="shared" si="0"/>
        <v>9</v>
      </c>
      <c r="B14" s="91" t="s">
        <v>164</v>
      </c>
      <c r="C14" s="96" t="s">
        <v>223</v>
      </c>
      <c r="D14" s="104" t="str">
        <f>IFERROR(VLOOKUP(C14,#REF!,2,FALSE),"")</f>
        <v/>
      </c>
      <c r="E14" s="86"/>
      <c r="F14" s="86"/>
      <c r="G14" s="86"/>
    </row>
    <row r="15" spans="1:7" s="87" customFormat="1" ht="15.75" customHeight="1">
      <c r="A15" s="89">
        <f t="shared" si="0"/>
        <v>10</v>
      </c>
      <c r="B15" s="91" t="s">
        <v>163</v>
      </c>
      <c r="C15" s="96" t="s">
        <v>215</v>
      </c>
      <c r="D15" s="104" t="str">
        <f>IFERROR(VLOOKUP(C15,#REF!,2,FALSE),"")</f>
        <v/>
      </c>
      <c r="E15" s="86"/>
      <c r="F15" s="86"/>
      <c r="G15" s="86"/>
    </row>
    <row r="16" spans="1:7" s="87" customFormat="1" ht="15.75" customHeight="1">
      <c r="A16" s="89">
        <f t="shared" si="0"/>
        <v>11</v>
      </c>
      <c r="B16" s="348" t="s">
        <v>162</v>
      </c>
      <c r="C16" s="96" t="s">
        <v>209</v>
      </c>
      <c r="D16" s="104" t="str">
        <f>IFERROR(VLOOKUP(C16,#REF!,2,FALSE),"")</f>
        <v/>
      </c>
      <c r="E16" s="86"/>
      <c r="F16" s="86"/>
      <c r="G16" s="86"/>
    </row>
    <row r="17" spans="1:7" s="87" customFormat="1" ht="15.75" customHeight="1">
      <c r="A17" s="89">
        <f t="shared" si="0"/>
        <v>12</v>
      </c>
      <c r="B17" s="349"/>
      <c r="C17" s="96" t="s">
        <v>206</v>
      </c>
      <c r="D17" s="104" t="str">
        <f>IFERROR(VLOOKUP(C17,#REF!,2,FALSE),"")</f>
        <v/>
      </c>
      <c r="E17" s="86"/>
      <c r="F17" s="86"/>
      <c r="G17" s="86"/>
    </row>
    <row r="18" spans="1:7" s="87" customFormat="1" ht="15.75" customHeight="1">
      <c r="A18" s="89">
        <f t="shared" si="0"/>
        <v>13</v>
      </c>
      <c r="B18" s="350"/>
      <c r="C18" s="96" t="s">
        <v>221</v>
      </c>
      <c r="D18" s="104" t="str">
        <f>IFERROR(VLOOKUP(C18,#REF!,2,FALSE),"")</f>
        <v/>
      </c>
      <c r="E18" s="86"/>
      <c r="F18" s="86"/>
      <c r="G18" s="86"/>
    </row>
    <row r="19" spans="1:7" s="87" customFormat="1" ht="15.75" customHeight="1">
      <c r="A19" s="89">
        <f t="shared" si="0"/>
        <v>14</v>
      </c>
      <c r="B19" s="91" t="s">
        <v>161</v>
      </c>
      <c r="C19" s="96" t="s">
        <v>201</v>
      </c>
      <c r="D19" s="104" t="str">
        <f>IFERROR(VLOOKUP(C19,#REF!,2,FALSE),"")</f>
        <v/>
      </c>
      <c r="E19" s="86"/>
      <c r="F19" s="86"/>
      <c r="G19" s="86"/>
    </row>
    <row r="20" spans="1:7" s="87" customFormat="1" ht="15.75" customHeight="1">
      <c r="A20" s="89">
        <f t="shared" si="0"/>
        <v>15</v>
      </c>
      <c r="B20" s="91" t="s">
        <v>160</v>
      </c>
      <c r="C20" s="96" t="s">
        <v>220</v>
      </c>
      <c r="D20" s="104" t="str">
        <f>IFERROR(VLOOKUP(C20,#REF!,2,FALSE),"")</f>
        <v/>
      </c>
      <c r="E20" s="86"/>
      <c r="F20" s="86"/>
      <c r="G20" s="86"/>
    </row>
    <row r="21" spans="1:7" s="87" customFormat="1" ht="15.75" customHeight="1">
      <c r="A21" s="89">
        <f t="shared" si="0"/>
        <v>16</v>
      </c>
      <c r="B21" s="91" t="s">
        <v>159</v>
      </c>
      <c r="C21" s="96" t="s">
        <v>213</v>
      </c>
      <c r="D21" s="104" t="str">
        <f>IFERROR(VLOOKUP(C21,#REF!,2,FALSE),"")</f>
        <v/>
      </c>
      <c r="E21" s="86"/>
      <c r="F21" s="86"/>
      <c r="G21" s="86"/>
    </row>
    <row r="22" spans="1:7" s="87" customFormat="1" ht="15.75" customHeight="1">
      <c r="A22" s="89">
        <f t="shared" si="0"/>
        <v>17</v>
      </c>
      <c r="B22" s="91" t="s">
        <v>158</v>
      </c>
      <c r="C22" s="96"/>
      <c r="D22" s="104" t="str">
        <f>IFERROR(VLOOKUP(C22,#REF!,2,FALSE),"")</f>
        <v/>
      </c>
      <c r="E22" s="86"/>
      <c r="F22" s="86"/>
      <c r="G22" s="86"/>
    </row>
    <row r="23" spans="1:7" s="87" customFormat="1" ht="15.75" customHeight="1">
      <c r="A23" s="89">
        <f t="shared" si="0"/>
        <v>18</v>
      </c>
      <c r="B23" s="348" t="s">
        <v>73</v>
      </c>
      <c r="C23" s="96" t="s">
        <v>232</v>
      </c>
      <c r="D23" s="104" t="str">
        <f>IFERROR(VLOOKUP(C23,#REF!,2,FALSE),"")</f>
        <v/>
      </c>
      <c r="E23" s="86"/>
      <c r="F23" s="86"/>
      <c r="G23" s="86"/>
    </row>
    <row r="24" spans="1:7" s="87" customFormat="1" ht="15.75" customHeight="1">
      <c r="A24" s="89">
        <f t="shared" si="0"/>
        <v>19</v>
      </c>
      <c r="B24" s="350"/>
      <c r="C24" s="96" t="s">
        <v>237</v>
      </c>
      <c r="D24" s="104" t="str">
        <f>IFERROR(VLOOKUP(C24,#REF!,2,FALSE),"")</f>
        <v/>
      </c>
      <c r="E24" s="86"/>
      <c r="F24" s="86"/>
      <c r="G24" s="86"/>
    </row>
    <row r="25" spans="1:7" s="87" customFormat="1" ht="15.75" customHeight="1">
      <c r="A25" s="89">
        <f t="shared" si="0"/>
        <v>20</v>
      </c>
      <c r="B25" s="348" t="s">
        <v>77</v>
      </c>
      <c r="C25" s="96" t="s">
        <v>227</v>
      </c>
      <c r="D25" s="104" t="str">
        <f>IFERROR(VLOOKUP(C25,#REF!,2,FALSE),"")</f>
        <v/>
      </c>
      <c r="E25" s="86"/>
      <c r="F25" s="86"/>
      <c r="G25" s="86"/>
    </row>
    <row r="26" spans="1:7" s="87" customFormat="1" ht="15.75" customHeight="1">
      <c r="A26" s="89">
        <f t="shared" si="0"/>
        <v>21</v>
      </c>
      <c r="B26" s="350"/>
      <c r="C26" s="96" t="s">
        <v>75</v>
      </c>
      <c r="D26" s="104" t="str">
        <f>IFERROR(VLOOKUP(C26,#REF!,2,FALSE),"")</f>
        <v/>
      </c>
      <c r="E26" s="86"/>
      <c r="F26" s="86"/>
      <c r="G26" s="86"/>
    </row>
    <row r="27" spans="1:7" s="87" customFormat="1" ht="15.75" customHeight="1">
      <c r="A27" s="89">
        <f t="shared" si="0"/>
        <v>22</v>
      </c>
      <c r="B27" s="348" t="s">
        <v>157</v>
      </c>
      <c r="C27" s="96" t="s">
        <v>196</v>
      </c>
      <c r="D27" s="104" t="str">
        <f>IFERROR(VLOOKUP(C27,#REF!,2,FALSE),"")</f>
        <v/>
      </c>
      <c r="E27" s="86"/>
      <c r="F27" s="86"/>
      <c r="G27" s="86"/>
    </row>
    <row r="28" spans="1:7" s="87" customFormat="1" ht="15.75" customHeight="1">
      <c r="A28" s="89">
        <f t="shared" si="0"/>
        <v>23</v>
      </c>
      <c r="B28" s="349"/>
      <c r="C28" s="96" t="s">
        <v>236</v>
      </c>
      <c r="D28" s="104" t="str">
        <f>IFERROR(VLOOKUP(C28,#REF!,2,FALSE),"")</f>
        <v/>
      </c>
      <c r="E28" s="86"/>
      <c r="F28" s="86"/>
      <c r="G28" s="86"/>
    </row>
    <row r="29" spans="1:7" s="87" customFormat="1" ht="15.75" customHeight="1">
      <c r="A29" s="89">
        <f t="shared" si="0"/>
        <v>24</v>
      </c>
      <c r="B29" s="350"/>
      <c r="C29" s="96" t="s">
        <v>234</v>
      </c>
      <c r="D29" s="104" t="str">
        <f>IFERROR(VLOOKUP(C29,#REF!,2,FALSE),"")</f>
        <v/>
      </c>
      <c r="E29" s="86"/>
      <c r="F29" s="86"/>
      <c r="G29" s="86"/>
    </row>
    <row r="30" spans="1:7" s="87" customFormat="1" ht="15.75" customHeight="1">
      <c r="A30" s="89">
        <f t="shared" si="0"/>
        <v>25</v>
      </c>
      <c r="B30" s="346" t="s">
        <v>156</v>
      </c>
      <c r="C30" s="96" t="s">
        <v>240</v>
      </c>
      <c r="D30" s="104" t="str">
        <f>IFERROR(VLOOKUP(C30,#REF!,2,FALSE),"")</f>
        <v/>
      </c>
      <c r="E30" s="86"/>
      <c r="F30" s="86"/>
      <c r="G30" s="86"/>
    </row>
    <row r="31" spans="1:7" s="87" customFormat="1" ht="15.75" customHeight="1">
      <c r="A31" s="89">
        <f t="shared" si="0"/>
        <v>26</v>
      </c>
      <c r="B31" s="347"/>
      <c r="C31" s="96" t="s">
        <v>241</v>
      </c>
      <c r="D31" s="104" t="str">
        <f>IFERROR(VLOOKUP(C31,#REF!,2,FALSE),"")</f>
        <v/>
      </c>
      <c r="E31" s="86"/>
      <c r="F31" s="86"/>
      <c r="G31" s="86"/>
    </row>
    <row r="32" spans="1:7" s="87" customFormat="1" ht="15.75" customHeight="1">
      <c r="A32" s="89">
        <f t="shared" si="0"/>
        <v>27</v>
      </c>
      <c r="B32" s="92" t="s">
        <v>155</v>
      </c>
      <c r="C32" s="96" t="s">
        <v>228</v>
      </c>
      <c r="D32" s="104" t="str">
        <f>IFERROR(VLOOKUP(C32,#REF!,2,FALSE),"")</f>
        <v/>
      </c>
      <c r="E32" s="86"/>
      <c r="F32" s="86"/>
      <c r="G32" s="86"/>
    </row>
    <row r="33" spans="1:7" s="87" customFormat="1" ht="15.75" customHeight="1">
      <c r="A33" s="89">
        <f t="shared" si="0"/>
        <v>28</v>
      </c>
      <c r="B33" s="348" t="s">
        <v>154</v>
      </c>
      <c r="C33" s="96" t="s">
        <v>188</v>
      </c>
      <c r="D33" s="104" t="str">
        <f>IFERROR(VLOOKUP(C33,#REF!,2,FALSE),"")</f>
        <v/>
      </c>
      <c r="E33" s="86"/>
      <c r="F33" s="86"/>
      <c r="G33" s="86"/>
    </row>
    <row r="34" spans="1:7" s="87" customFormat="1" ht="15.75" customHeight="1">
      <c r="A34" s="89">
        <f t="shared" si="0"/>
        <v>29</v>
      </c>
      <c r="B34" s="349"/>
      <c r="C34" s="96" t="s">
        <v>87</v>
      </c>
      <c r="D34" s="104" t="str">
        <f>IFERROR(VLOOKUP(C34,#REF!,2,FALSE),"")</f>
        <v/>
      </c>
      <c r="E34" s="86"/>
      <c r="F34" s="86"/>
      <c r="G34" s="86"/>
    </row>
    <row r="35" spans="1:7" s="87" customFormat="1" ht="15.75" customHeight="1">
      <c r="A35" s="89">
        <f t="shared" si="0"/>
        <v>30</v>
      </c>
      <c r="B35" s="350"/>
      <c r="C35" s="96" t="s">
        <v>238</v>
      </c>
      <c r="D35" s="104" t="str">
        <f>IFERROR(VLOOKUP(C35,#REF!,2,FALSE),"")</f>
        <v/>
      </c>
      <c r="E35" s="86"/>
      <c r="F35" s="86"/>
      <c r="G35" s="86"/>
    </row>
    <row r="36" spans="1:7" s="87" customFormat="1" ht="15.75" customHeight="1">
      <c r="A36" s="89">
        <f t="shared" si="0"/>
        <v>31</v>
      </c>
      <c r="B36" s="91" t="s">
        <v>91</v>
      </c>
      <c r="C36" s="96" t="s">
        <v>230</v>
      </c>
      <c r="D36" s="104" t="str">
        <f>IFERROR(VLOOKUP(C36,#REF!,2,FALSE),"")</f>
        <v/>
      </c>
      <c r="E36" s="86"/>
      <c r="F36" s="86"/>
      <c r="G36" s="86"/>
    </row>
    <row r="37" spans="1:7" s="87" customFormat="1" ht="15.75" customHeight="1">
      <c r="A37" s="89">
        <f t="shared" si="0"/>
        <v>32</v>
      </c>
      <c r="B37" s="91" t="s">
        <v>93</v>
      </c>
      <c r="C37" s="96" t="s">
        <v>229</v>
      </c>
      <c r="D37" s="104" t="str">
        <f>IFERROR(VLOOKUP(C37,#REF!,2,FALSE),"")</f>
        <v/>
      </c>
      <c r="E37" s="86"/>
      <c r="F37" s="86"/>
      <c r="G37" s="86"/>
    </row>
    <row r="38" spans="1:7" s="87" customFormat="1" ht="15.75" customHeight="1">
      <c r="A38" s="89">
        <f t="shared" si="0"/>
        <v>33</v>
      </c>
      <c r="B38" s="348" t="s">
        <v>153</v>
      </c>
      <c r="C38" s="96" t="s">
        <v>199</v>
      </c>
      <c r="D38" s="104" t="str">
        <f>IFERROR(VLOOKUP(C38,#REF!,2,FALSE),"")</f>
        <v/>
      </c>
      <c r="E38" s="86"/>
      <c r="F38" s="86"/>
      <c r="G38" s="86"/>
    </row>
    <row r="39" spans="1:7" s="87" customFormat="1" ht="15.75" customHeight="1">
      <c r="A39" s="89">
        <f t="shared" si="0"/>
        <v>34</v>
      </c>
      <c r="B39" s="350"/>
      <c r="C39" s="96" t="s">
        <v>249</v>
      </c>
      <c r="D39" s="104" t="str">
        <f>IFERROR(VLOOKUP(C39,#REF!,2,FALSE),"")</f>
        <v/>
      </c>
      <c r="E39" s="86"/>
      <c r="F39" s="86"/>
      <c r="G39" s="86"/>
    </row>
    <row r="40" spans="1:7" s="87" customFormat="1" ht="15.75" customHeight="1">
      <c r="A40" s="89">
        <f t="shared" si="0"/>
        <v>35</v>
      </c>
      <c r="B40" s="91" t="s">
        <v>152</v>
      </c>
      <c r="C40" s="96" t="s">
        <v>198</v>
      </c>
      <c r="D40" s="104" t="str">
        <f>IFERROR(VLOOKUP(C40,#REF!,2,FALSE),"")</f>
        <v/>
      </c>
      <c r="E40" s="86"/>
      <c r="F40" s="86"/>
      <c r="G40" s="86"/>
    </row>
    <row r="41" spans="1:7" s="87" customFormat="1" ht="15.75" customHeight="1">
      <c r="A41" s="89">
        <f t="shared" si="0"/>
        <v>36</v>
      </c>
      <c r="B41" s="91" t="s">
        <v>151</v>
      </c>
      <c r="C41" s="96" t="s">
        <v>183</v>
      </c>
      <c r="D41" s="104" t="str">
        <f>IFERROR(VLOOKUP(C41,#REF!,2,FALSE),"")</f>
        <v/>
      </c>
      <c r="E41" s="86"/>
      <c r="F41" s="86"/>
      <c r="G41" s="86"/>
    </row>
    <row r="42" spans="1:7" s="87" customFormat="1" ht="15.75" customHeight="1">
      <c r="A42" s="89">
        <f t="shared" si="0"/>
        <v>37</v>
      </c>
      <c r="B42" s="91" t="s">
        <v>150</v>
      </c>
      <c r="C42" s="96" t="s">
        <v>233</v>
      </c>
      <c r="D42" s="104" t="str">
        <f>IFERROR(VLOOKUP(C42,#REF!,2,FALSE),"")</f>
        <v/>
      </c>
      <c r="E42" s="86"/>
      <c r="F42" s="86"/>
      <c r="G42" s="86"/>
    </row>
    <row r="43" spans="1:7" s="87" customFormat="1" ht="15.75" customHeight="1">
      <c r="A43" s="89">
        <f t="shared" si="0"/>
        <v>38</v>
      </c>
      <c r="B43" s="91" t="s">
        <v>149</v>
      </c>
      <c r="C43" s="96" t="s">
        <v>231</v>
      </c>
      <c r="D43" s="104" t="str">
        <f>IFERROR(VLOOKUP(C43,#REF!,2,FALSE),"")</f>
        <v/>
      </c>
      <c r="E43" s="86"/>
      <c r="F43" s="86"/>
      <c r="G43" s="86"/>
    </row>
    <row r="44" spans="1:7" s="87" customFormat="1" ht="15.75" customHeight="1">
      <c r="A44" s="89">
        <f t="shared" si="0"/>
        <v>39</v>
      </c>
      <c r="B44" s="91" t="s">
        <v>148</v>
      </c>
      <c r="C44" s="96" t="s">
        <v>193</v>
      </c>
      <c r="D44" s="104" t="str">
        <f>IFERROR(VLOOKUP(C44,#REF!,2,FALSE),"")</f>
        <v/>
      </c>
      <c r="E44" s="86"/>
      <c r="F44" s="86"/>
      <c r="G44" s="86"/>
    </row>
    <row r="45" spans="1:7" s="87" customFormat="1" ht="15.75" customHeight="1">
      <c r="A45" s="89">
        <f t="shared" si="0"/>
        <v>40</v>
      </c>
      <c r="B45" s="91" t="s">
        <v>147</v>
      </c>
      <c r="C45" s="96" t="s">
        <v>194</v>
      </c>
      <c r="D45" s="104" t="str">
        <f>IFERROR(VLOOKUP(C45,#REF!,2,FALSE),"")</f>
        <v/>
      </c>
      <c r="E45" s="86"/>
      <c r="F45" s="86"/>
      <c r="G45" s="86"/>
    </row>
    <row r="46" spans="1:7" s="87" customFormat="1" ht="15.75" customHeight="1">
      <c r="A46" s="89">
        <f t="shared" si="0"/>
        <v>41</v>
      </c>
      <c r="B46" s="91" t="s">
        <v>146</v>
      </c>
      <c r="C46" s="96" t="s">
        <v>101</v>
      </c>
      <c r="D46" s="104" t="str">
        <f>IFERROR(VLOOKUP(C46,#REF!,2,FALSE),"")</f>
        <v/>
      </c>
      <c r="E46" s="86"/>
      <c r="F46" s="86"/>
      <c r="G46" s="86"/>
    </row>
    <row r="47" spans="1:7" s="87" customFormat="1" ht="18" customHeight="1">
      <c r="A47" s="89">
        <f t="shared" si="0"/>
        <v>42</v>
      </c>
      <c r="B47" s="94" t="s">
        <v>145</v>
      </c>
      <c r="C47" s="96" t="s">
        <v>191</v>
      </c>
      <c r="D47" s="104" t="str">
        <f>IFERROR(VLOOKUP(C47,#REF!,2,FALSE),"")</f>
        <v/>
      </c>
      <c r="E47" s="86"/>
      <c r="F47" s="86"/>
      <c r="G47" s="86"/>
    </row>
    <row r="48" spans="1:7" s="87" customFormat="1" ht="18" customHeight="1">
      <c r="A48" s="89">
        <f t="shared" si="0"/>
        <v>43</v>
      </c>
      <c r="B48" s="346" t="s">
        <v>144</v>
      </c>
      <c r="C48" s="96" t="s">
        <v>190</v>
      </c>
      <c r="D48" s="104" t="str">
        <f>IFERROR(VLOOKUP(C48,#REF!,2,FALSE),"")</f>
        <v/>
      </c>
      <c r="E48" s="86"/>
      <c r="F48" s="86"/>
      <c r="G48" s="86"/>
    </row>
    <row r="49" spans="1:16" ht="18" customHeight="1">
      <c r="A49" s="89">
        <f t="shared" si="0"/>
        <v>44</v>
      </c>
      <c r="B49" s="351"/>
      <c r="C49" s="96" t="s">
        <v>189</v>
      </c>
      <c r="D49" s="104" t="str">
        <f>IFERROR(VLOOKUP(C49,#REF!,2,FALSE),"")</f>
        <v/>
      </c>
      <c r="E49" s="86"/>
      <c r="F49" s="86"/>
      <c r="G49" s="86"/>
    </row>
    <row r="50" spans="1:16" ht="18" customHeight="1">
      <c r="A50" s="89">
        <f t="shared" si="0"/>
        <v>45</v>
      </c>
      <c r="B50" s="347"/>
      <c r="C50" s="96" t="s">
        <v>187</v>
      </c>
      <c r="D50" s="104" t="str">
        <f>IFERROR(VLOOKUP(C50,#REF!,2,FALSE),"")</f>
        <v/>
      </c>
      <c r="E50" s="86"/>
      <c r="F50" s="86"/>
      <c r="G50" s="86"/>
    </row>
    <row r="51" spans="1:16" ht="15.75" customHeight="1">
      <c r="A51" s="89">
        <f t="shared" si="0"/>
        <v>46</v>
      </c>
      <c r="B51" s="91" t="s">
        <v>109</v>
      </c>
      <c r="C51" s="96" t="s">
        <v>107</v>
      </c>
      <c r="D51" s="104" t="str">
        <f>IFERROR(VLOOKUP(C51,#REF!,2,FALSE),"")</f>
        <v/>
      </c>
      <c r="E51" s="86"/>
      <c r="F51" s="86"/>
      <c r="G51" s="86"/>
    </row>
    <row r="52" spans="1:16" ht="15.75" customHeight="1">
      <c r="A52" s="89">
        <f t="shared" si="0"/>
        <v>47</v>
      </c>
      <c r="B52" s="94" t="s">
        <v>111</v>
      </c>
      <c r="C52" s="96" t="s">
        <v>185</v>
      </c>
      <c r="D52" s="104" t="str">
        <f>IFERROR(VLOOKUP(C52,#REF!,2,FALSE),"")</f>
        <v/>
      </c>
      <c r="E52" s="86"/>
      <c r="F52" s="86"/>
      <c r="G52" s="86"/>
    </row>
    <row r="53" spans="1:16" ht="15.75" customHeight="1">
      <c r="A53" s="89">
        <f t="shared" si="0"/>
        <v>48</v>
      </c>
      <c r="B53" s="94" t="s">
        <v>113</v>
      </c>
      <c r="C53" s="96" t="s">
        <v>184</v>
      </c>
      <c r="D53" s="104" t="str">
        <f>IFERROR(VLOOKUP(C53,#REF!,2,FALSE),"")</f>
        <v/>
      </c>
      <c r="E53" s="86"/>
      <c r="F53" s="86"/>
      <c r="G53" s="86"/>
      <c r="N53" s="95"/>
      <c r="O53" s="95"/>
      <c r="P53" s="95"/>
    </row>
    <row r="54" spans="1:16" ht="15.75" customHeight="1">
      <c r="A54" s="89">
        <f t="shared" si="0"/>
        <v>49</v>
      </c>
      <c r="B54" s="91" t="s">
        <v>143</v>
      </c>
      <c r="C54" s="96" t="s">
        <v>226</v>
      </c>
      <c r="D54" s="104" t="str">
        <f>IFERROR(VLOOKUP(C54,#REF!,2,FALSE),"")</f>
        <v/>
      </c>
      <c r="E54" s="86"/>
      <c r="F54" s="86"/>
      <c r="G54" s="86"/>
      <c r="N54" s="95"/>
      <c r="O54" s="95"/>
      <c r="P54" s="95"/>
    </row>
    <row r="55" spans="1:16" ht="15.75" customHeight="1">
      <c r="A55" s="89">
        <f t="shared" si="0"/>
        <v>50</v>
      </c>
      <c r="B55" s="91" t="s">
        <v>116</v>
      </c>
      <c r="C55" s="96" t="s">
        <v>180</v>
      </c>
      <c r="D55" s="104" t="str">
        <f>IFERROR(VLOOKUP(C55,#REF!,2,FALSE),"")</f>
        <v/>
      </c>
      <c r="E55" s="86"/>
      <c r="F55" s="86"/>
      <c r="G55" s="86"/>
      <c r="N55" s="95"/>
      <c r="O55" s="95"/>
      <c r="P55" s="95"/>
    </row>
    <row r="56" spans="1:16" ht="15.75" customHeight="1">
      <c r="A56" s="89">
        <f t="shared" si="0"/>
        <v>51</v>
      </c>
      <c r="B56" s="91" t="s">
        <v>118</v>
      </c>
      <c r="C56" s="96" t="s">
        <v>178</v>
      </c>
      <c r="D56" s="104" t="str">
        <f>IFERROR(VLOOKUP(C56,#REF!,2,FALSE),"")</f>
        <v/>
      </c>
      <c r="E56" s="86"/>
      <c r="F56" s="86"/>
      <c r="G56" s="86"/>
      <c r="N56" s="95"/>
      <c r="O56" s="95"/>
      <c r="P56" s="95"/>
    </row>
    <row r="57" spans="1:16" ht="15.75" customHeight="1">
      <c r="A57" s="89">
        <f t="shared" si="0"/>
        <v>52</v>
      </c>
      <c r="B57" s="94" t="s">
        <v>120</v>
      </c>
      <c r="C57" s="96" t="s">
        <v>177</v>
      </c>
      <c r="D57" s="104" t="str">
        <f>IFERROR(VLOOKUP(C57,#REF!,2,FALSE),"")</f>
        <v/>
      </c>
      <c r="E57" s="86"/>
      <c r="F57" s="86"/>
      <c r="G57" s="86"/>
      <c r="N57" s="95"/>
      <c r="O57" s="95"/>
      <c r="P57" s="95"/>
    </row>
    <row r="58" spans="1:16" ht="15.75" customHeight="1">
      <c r="A58" s="89">
        <f t="shared" si="0"/>
        <v>53</v>
      </c>
      <c r="B58" s="346" t="s">
        <v>122</v>
      </c>
      <c r="C58" s="93" t="s">
        <v>247</v>
      </c>
      <c r="D58" s="104" t="str">
        <f>IFERROR(VLOOKUP(C58,#REF!,2,FALSE),"")</f>
        <v/>
      </c>
      <c r="E58" s="86"/>
      <c r="F58" s="86"/>
      <c r="G58" s="86"/>
      <c r="N58" s="95"/>
      <c r="O58" s="95"/>
      <c r="P58" s="95"/>
    </row>
    <row r="59" spans="1:16" ht="15.75" customHeight="1">
      <c r="A59" s="89">
        <f t="shared" si="0"/>
        <v>54</v>
      </c>
      <c r="B59" s="351"/>
      <c r="C59" s="93" t="s">
        <v>248</v>
      </c>
      <c r="D59" s="104" t="str">
        <f>IFERROR(VLOOKUP(C59,#REF!,2,FALSE),"")</f>
        <v/>
      </c>
      <c r="E59" s="86"/>
      <c r="F59" s="86"/>
      <c r="G59" s="86"/>
      <c r="N59" s="95"/>
      <c r="O59" s="95"/>
      <c r="P59" s="95"/>
    </row>
    <row r="60" spans="1:16" ht="15.75" customHeight="1">
      <c r="A60" s="89">
        <f t="shared" si="0"/>
        <v>55</v>
      </c>
      <c r="B60" s="347"/>
      <c r="C60" s="96" t="s">
        <v>175</v>
      </c>
      <c r="D60" s="104" t="str">
        <f>IFERROR(VLOOKUP(C60,#REF!,2,FALSE),"")</f>
        <v/>
      </c>
      <c r="E60" s="86"/>
      <c r="F60" s="86"/>
      <c r="G60" s="86"/>
      <c r="N60" s="95"/>
      <c r="O60" s="95"/>
      <c r="P60" s="95"/>
    </row>
    <row r="61" spans="1:16" ht="15.75" customHeight="1">
      <c r="A61" s="98">
        <f t="shared" si="0"/>
        <v>56</v>
      </c>
      <c r="B61" s="99" t="s">
        <v>126</v>
      </c>
      <c r="C61" s="96" t="s">
        <v>124</v>
      </c>
      <c r="D61" s="104" t="str">
        <f>IFERROR(VLOOKUP(C61,#REF!,2,FALSE),"")</f>
        <v/>
      </c>
      <c r="E61" s="86"/>
      <c r="F61" s="86"/>
      <c r="G61" s="86"/>
      <c r="N61" s="95"/>
      <c r="O61" s="95"/>
      <c r="P61" s="95"/>
    </row>
    <row r="62" spans="1:16" ht="15.75" customHeight="1">
      <c r="A62" s="110" t="s">
        <v>128</v>
      </c>
      <c r="B62" s="111"/>
      <c r="C62" s="96" t="s">
        <v>125</v>
      </c>
      <c r="D62" s="104" t="str">
        <f>IFERROR(VLOOKUP(C62,#REF!,2,FALSE),"")</f>
        <v/>
      </c>
      <c r="E62" s="86"/>
      <c r="F62" s="86"/>
      <c r="G62" s="86"/>
      <c r="N62" s="95"/>
      <c r="O62" s="95"/>
      <c r="P62" s="95"/>
    </row>
    <row r="63" spans="1:16" ht="15" customHeight="1">
      <c r="C63" s="100" t="s">
        <v>172</v>
      </c>
      <c r="D63" s="104" t="str">
        <f>IFERROR(VLOOKUP(C63,#REF!,2,FALSE),"")</f>
        <v/>
      </c>
    </row>
    <row r="64" spans="1:16" ht="15" customHeight="1">
      <c r="C64" s="111"/>
    </row>
  </sheetData>
  <autoFilter ref="C1:C64" xr:uid="{00000000-0009-0000-0000-000009000000}"/>
  <mergeCells count="16">
    <mergeCell ref="B27:B29"/>
    <mergeCell ref="A1:A4"/>
    <mergeCell ref="B1:B4"/>
    <mergeCell ref="C1:C4"/>
    <mergeCell ref="D2:D3"/>
    <mergeCell ref="B5:B6"/>
    <mergeCell ref="B7:B9"/>
    <mergeCell ref="B10:B12"/>
    <mergeCell ref="B16:B18"/>
    <mergeCell ref="B23:B24"/>
    <mergeCell ref="B25:B26"/>
    <mergeCell ref="B30:B31"/>
    <mergeCell ref="B33:B35"/>
    <mergeCell ref="B38:B39"/>
    <mergeCell ref="B48:B50"/>
    <mergeCell ref="B58:B60"/>
  </mergeCells>
  <conditionalFormatting sqref="D5:D63">
    <cfRule type="duplicateValues" dxfId="3" priority="2"/>
  </conditionalFormatting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E1005"/>
  <sheetViews>
    <sheetView zoomScale="85" zoomScaleNormal="85" workbookViewId="0">
      <selection activeCell="G9" sqref="G9"/>
    </sheetView>
  </sheetViews>
  <sheetFormatPr defaultColWidth="8.7265625" defaultRowHeight="23.25" customHeight="1"/>
  <cols>
    <col min="1" max="1" width="6.81640625" style="31" customWidth="1"/>
    <col min="2" max="2" width="18.81640625" style="31" hidden="1" customWidth="1"/>
    <col min="3" max="3" width="80.7265625" style="31" customWidth="1"/>
    <col min="4" max="4" width="25.453125" style="116" customWidth="1"/>
    <col min="5" max="5" width="10.54296875" style="131" customWidth="1"/>
    <col min="6" max="16384" width="8.7265625" style="77"/>
  </cols>
  <sheetData>
    <row r="1" spans="1:5" ht="23.25" customHeight="1">
      <c r="A1" s="297" t="s">
        <v>0</v>
      </c>
      <c r="B1" s="297" t="s">
        <v>168</v>
      </c>
      <c r="C1" s="332" t="s">
        <v>1</v>
      </c>
      <c r="D1" s="112">
        <v>45924</v>
      </c>
    </row>
    <row r="2" spans="1:5" ht="23.25" customHeight="1">
      <c r="A2" s="298"/>
      <c r="B2" s="298"/>
      <c r="C2" s="342"/>
      <c r="D2" s="344" t="s">
        <v>140</v>
      </c>
    </row>
    <row r="3" spans="1:5" ht="23.25" customHeight="1">
      <c r="A3" s="298"/>
      <c r="B3" s="298"/>
      <c r="C3" s="342"/>
      <c r="D3" s="344"/>
    </row>
    <row r="4" spans="1:5" ht="23.25" customHeight="1">
      <c r="A4" s="299"/>
      <c r="B4" s="299"/>
      <c r="C4" s="333"/>
      <c r="D4" s="113" t="s">
        <v>139</v>
      </c>
      <c r="E4" s="133"/>
    </row>
    <row r="5" spans="1:5" ht="23.25" customHeight="1">
      <c r="A5" s="42">
        <v>1</v>
      </c>
      <c r="B5" s="304" t="s">
        <v>167</v>
      </c>
      <c r="C5" s="134" t="s">
        <v>40</v>
      </c>
      <c r="D5" s="114" t="str">
        <f>BE_DUONG!D5</f>
        <v/>
      </c>
    </row>
    <row r="6" spans="1:5" ht="23.25" customHeight="1">
      <c r="A6" s="42">
        <f t="shared" ref="A6:A67" si="0">A5+1</f>
        <v>2</v>
      </c>
      <c r="B6" s="299"/>
      <c r="C6" s="135" t="s">
        <v>41</v>
      </c>
      <c r="D6" s="114" t="str">
        <f>IFERROR(VLOOKUP(C6,$I$4:$N$16,2,FALSE),"")</f>
        <v/>
      </c>
    </row>
    <row r="7" spans="1:5" ht="23.25" customHeight="1">
      <c r="A7" s="42">
        <f t="shared" si="0"/>
        <v>3</v>
      </c>
      <c r="B7" s="304" t="s">
        <v>166</v>
      </c>
      <c r="C7" s="134" t="s">
        <v>43</v>
      </c>
      <c r="D7" s="114" t="str">
        <f>BE_CA!D7</f>
        <v/>
      </c>
    </row>
    <row r="8" spans="1:5" ht="23.25" customHeight="1">
      <c r="A8" s="42">
        <f t="shared" si="0"/>
        <v>4</v>
      </c>
      <c r="B8" s="298"/>
      <c r="C8" s="135" t="s">
        <v>84</v>
      </c>
      <c r="D8" s="114" t="str">
        <f>BE_DUONG!D8</f>
        <v/>
      </c>
    </row>
    <row r="9" spans="1:5" ht="23.25" customHeight="1">
      <c r="A9" s="42">
        <f t="shared" si="0"/>
        <v>5</v>
      </c>
      <c r="B9" s="299"/>
      <c r="C9" s="135" t="s">
        <v>46</v>
      </c>
      <c r="D9" s="114" t="str">
        <f>BE_DUONG!D9</f>
        <v/>
      </c>
    </row>
    <row r="10" spans="1:5" ht="23.25" customHeight="1">
      <c r="A10" s="42">
        <f t="shared" si="0"/>
        <v>6</v>
      </c>
      <c r="B10" s="304" t="s">
        <v>165</v>
      </c>
      <c r="C10" s="135" t="s">
        <v>48</v>
      </c>
      <c r="D10" s="114" t="str">
        <f>BE_DUONG!D10</f>
        <v/>
      </c>
    </row>
    <row r="11" spans="1:5" ht="23.25" customHeight="1">
      <c r="A11" s="42">
        <f t="shared" si="0"/>
        <v>7</v>
      </c>
      <c r="B11" s="298"/>
      <c r="C11" s="134" t="s">
        <v>49</v>
      </c>
      <c r="D11" s="114" t="str">
        <f>BE_DUONG!D11</f>
        <v/>
      </c>
    </row>
    <row r="12" spans="1:5" ht="23.25" customHeight="1">
      <c r="A12" s="42">
        <f t="shared" si="0"/>
        <v>8</v>
      </c>
      <c r="B12" s="299"/>
      <c r="C12" s="135" t="s">
        <v>50</v>
      </c>
      <c r="D12" s="114" t="str">
        <f>BE_DUONG!D12</f>
        <v/>
      </c>
    </row>
    <row r="13" spans="1:5" ht="23.25" customHeight="1">
      <c r="A13" s="42">
        <f t="shared" si="0"/>
        <v>9</v>
      </c>
      <c r="B13" s="46" t="s">
        <v>52</v>
      </c>
      <c r="C13" s="135" t="s">
        <v>51</v>
      </c>
      <c r="D13" s="114" t="str">
        <f>IFERROR(VLOOKUP(C13,$I$4:$N$16,2,FALSE),"")</f>
        <v/>
      </c>
    </row>
    <row r="14" spans="1:5" ht="23.25" customHeight="1">
      <c r="A14" s="42">
        <f t="shared" si="0"/>
        <v>10</v>
      </c>
      <c r="B14" s="46" t="s">
        <v>164</v>
      </c>
      <c r="C14" s="135" t="s">
        <v>53</v>
      </c>
      <c r="D14" s="114" t="str">
        <f>BE_CA!D14</f>
        <v/>
      </c>
    </row>
    <row r="15" spans="1:5" ht="23.25" customHeight="1">
      <c r="A15" s="42">
        <f t="shared" si="0"/>
        <v>11</v>
      </c>
      <c r="B15" s="46" t="s">
        <v>163</v>
      </c>
      <c r="C15" s="134" t="s">
        <v>54</v>
      </c>
      <c r="D15" s="114" t="str">
        <f>BE_CA!D15</f>
        <v/>
      </c>
    </row>
    <row r="16" spans="1:5" ht="23.25" customHeight="1">
      <c r="A16" s="42">
        <f t="shared" si="0"/>
        <v>12</v>
      </c>
      <c r="B16" s="304" t="s">
        <v>162</v>
      </c>
      <c r="C16" s="135" t="s">
        <v>56</v>
      </c>
      <c r="D16" s="114" t="str">
        <f>BE_DUONG!D16</f>
        <v/>
      </c>
    </row>
    <row r="17" spans="1:4" ht="23.25" customHeight="1">
      <c r="A17" s="42">
        <f t="shared" si="0"/>
        <v>13</v>
      </c>
      <c r="B17" s="298"/>
      <c r="C17" s="135" t="s">
        <v>58</v>
      </c>
      <c r="D17" s="114" t="str">
        <f>BE_DUONG!D17</f>
        <v/>
      </c>
    </row>
    <row r="18" spans="1:4" ht="23.25" customHeight="1">
      <c r="A18" s="42">
        <f t="shared" si="0"/>
        <v>14</v>
      </c>
      <c r="B18" s="299"/>
      <c r="C18" s="135" t="s">
        <v>60</v>
      </c>
      <c r="D18" s="114" t="str">
        <f>BE_DUONG!D18</f>
        <v/>
      </c>
    </row>
    <row r="19" spans="1:4" ht="23.25" customHeight="1">
      <c r="A19" s="42">
        <f t="shared" si="0"/>
        <v>15</v>
      </c>
      <c r="B19" s="46" t="s">
        <v>161</v>
      </c>
      <c r="C19" s="135" t="s">
        <v>62</v>
      </c>
      <c r="D19" s="114" t="str">
        <f>BE_CA!D19</f>
        <v/>
      </c>
    </row>
    <row r="20" spans="1:4" ht="23.25" customHeight="1">
      <c r="A20" s="42">
        <f t="shared" si="0"/>
        <v>16</v>
      </c>
      <c r="B20" s="304" t="s">
        <v>160</v>
      </c>
      <c r="C20" s="135" t="s">
        <v>64</v>
      </c>
      <c r="D20" s="114" t="str">
        <f>BE_DUONG!D20</f>
        <v/>
      </c>
    </row>
    <row r="21" spans="1:4" ht="23.25" customHeight="1">
      <c r="A21" s="42">
        <f t="shared" si="0"/>
        <v>17</v>
      </c>
      <c r="B21" s="308"/>
      <c r="C21" s="135" t="s">
        <v>65</v>
      </c>
      <c r="D21" s="114" t="str">
        <f>BE_DUONG!D21</f>
        <v/>
      </c>
    </row>
    <row r="22" spans="1:4" ht="23.25" customHeight="1">
      <c r="A22" s="42">
        <f t="shared" si="0"/>
        <v>18</v>
      </c>
      <c r="B22" s="46" t="s">
        <v>159</v>
      </c>
      <c r="C22" s="135" t="s">
        <v>66</v>
      </c>
      <c r="D22" s="114" t="str">
        <f>IFERROR(VLOOKUP(C22,$I$4:$N$16,2,FALSE),"")</f>
        <v/>
      </c>
    </row>
    <row r="23" spans="1:4" ht="23.25" customHeight="1">
      <c r="A23" s="42">
        <f>A22+1</f>
        <v>19</v>
      </c>
      <c r="B23" s="304" t="s">
        <v>158</v>
      </c>
      <c r="C23" s="135" t="s">
        <v>68</v>
      </c>
      <c r="D23" s="114" t="str">
        <f>BE_CA!D23</f>
        <v/>
      </c>
    </row>
    <row r="24" spans="1:4" ht="23.25" customHeight="1">
      <c r="A24" s="42">
        <f t="shared" si="0"/>
        <v>20</v>
      </c>
      <c r="B24" s="309"/>
      <c r="C24" s="134" t="s">
        <v>69</v>
      </c>
      <c r="D24" s="114"/>
    </row>
    <row r="25" spans="1:4" ht="23.25" customHeight="1">
      <c r="A25" s="42">
        <f t="shared" si="0"/>
        <v>21</v>
      </c>
      <c r="B25" s="309"/>
      <c r="C25" s="134" t="s">
        <v>70</v>
      </c>
      <c r="D25" s="114" t="str">
        <f>IFERROR(VLOOKUP(C25,$I$4:$N$16,2,FALSE),"")</f>
        <v/>
      </c>
    </row>
    <row r="26" spans="1:4" ht="23.25" customHeight="1">
      <c r="A26" s="42">
        <f t="shared" si="0"/>
        <v>22</v>
      </c>
      <c r="B26" s="308"/>
      <c r="C26" s="135" t="s">
        <v>71</v>
      </c>
      <c r="D26" s="114" t="str">
        <f>IFERROR(VLOOKUP(C26,$I$4:$N$16,2,FALSE),"")</f>
        <v/>
      </c>
    </row>
    <row r="27" spans="1:4" ht="23.25" customHeight="1">
      <c r="A27" s="42">
        <f t="shared" si="0"/>
        <v>23</v>
      </c>
      <c r="B27" s="304" t="s">
        <v>77</v>
      </c>
      <c r="C27" s="135" t="s">
        <v>72</v>
      </c>
      <c r="D27" s="114" t="str">
        <f>BE_DUONG!D26</f>
        <v/>
      </c>
    </row>
    <row r="28" spans="1:4" ht="23.25" customHeight="1">
      <c r="A28" s="42">
        <f t="shared" si="0"/>
        <v>24</v>
      </c>
      <c r="B28" s="299"/>
      <c r="C28" s="135" t="s">
        <v>74</v>
      </c>
      <c r="D28" s="114" t="str">
        <f t="shared" ref="D28:D37" si="1">IFERROR(VLOOKUP(C28,$I$4:$N$16,2,FALSE),"")</f>
        <v/>
      </c>
    </row>
    <row r="29" spans="1:4" ht="23.25" customHeight="1">
      <c r="A29" s="42">
        <f t="shared" si="0"/>
        <v>25</v>
      </c>
      <c r="B29" s="304" t="s">
        <v>157</v>
      </c>
      <c r="C29" s="135" t="s">
        <v>75</v>
      </c>
      <c r="D29" s="114" t="str">
        <f t="shared" si="1"/>
        <v/>
      </c>
    </row>
    <row r="30" spans="1:4" ht="23.25" customHeight="1">
      <c r="A30" s="42">
        <f t="shared" si="0"/>
        <v>26</v>
      </c>
      <c r="B30" s="298"/>
      <c r="C30" s="135" t="s">
        <v>76</v>
      </c>
      <c r="D30" s="114" t="str">
        <f t="shared" si="1"/>
        <v/>
      </c>
    </row>
    <row r="31" spans="1:4" ht="23.25" customHeight="1">
      <c r="A31" s="42">
        <f t="shared" si="0"/>
        <v>27</v>
      </c>
      <c r="B31" s="299"/>
      <c r="C31" s="135" t="s">
        <v>78</v>
      </c>
      <c r="D31" s="114" t="str">
        <f t="shared" si="1"/>
        <v/>
      </c>
    </row>
    <row r="32" spans="1:4" ht="23.25" customHeight="1">
      <c r="A32" s="42">
        <f t="shared" si="0"/>
        <v>28</v>
      </c>
      <c r="B32" s="305" t="s">
        <v>156</v>
      </c>
      <c r="C32" s="135" t="s">
        <v>80</v>
      </c>
      <c r="D32" s="114" t="str">
        <f t="shared" si="1"/>
        <v/>
      </c>
    </row>
    <row r="33" spans="1:4" ht="23.25" customHeight="1">
      <c r="A33" s="42">
        <f t="shared" si="0"/>
        <v>29</v>
      </c>
      <c r="B33" s="307"/>
      <c r="C33" s="135" t="s">
        <v>82</v>
      </c>
      <c r="D33" s="114" t="str">
        <f t="shared" si="1"/>
        <v/>
      </c>
    </row>
    <row r="34" spans="1:4" ht="23.25" customHeight="1">
      <c r="A34" s="42">
        <f t="shared" si="0"/>
        <v>30</v>
      </c>
      <c r="B34" s="49" t="s">
        <v>155</v>
      </c>
      <c r="C34" s="135" t="s">
        <v>45</v>
      </c>
      <c r="D34" s="114" t="str">
        <f t="shared" si="1"/>
        <v/>
      </c>
    </row>
    <row r="35" spans="1:4" ht="23.25" customHeight="1">
      <c r="A35" s="42">
        <f t="shared" si="0"/>
        <v>31</v>
      </c>
      <c r="B35" s="304" t="s">
        <v>154</v>
      </c>
      <c r="C35" s="135" t="s">
        <v>85</v>
      </c>
      <c r="D35" s="114" t="str">
        <f t="shared" si="1"/>
        <v/>
      </c>
    </row>
    <row r="36" spans="1:4" ht="23.25" customHeight="1">
      <c r="A36" s="42">
        <f t="shared" si="0"/>
        <v>32</v>
      </c>
      <c r="B36" s="298"/>
      <c r="C36" s="135" t="s">
        <v>86</v>
      </c>
      <c r="D36" s="114" t="str">
        <f t="shared" si="1"/>
        <v/>
      </c>
    </row>
    <row r="37" spans="1:4" ht="23.25" customHeight="1">
      <c r="A37" s="42">
        <f t="shared" si="0"/>
        <v>33</v>
      </c>
      <c r="B37" s="299"/>
      <c r="C37" s="135" t="s">
        <v>87</v>
      </c>
      <c r="D37" s="114" t="str">
        <f t="shared" si="1"/>
        <v/>
      </c>
    </row>
    <row r="38" spans="1:4" ht="23.25" customHeight="1">
      <c r="A38" s="42">
        <f t="shared" si="0"/>
        <v>34</v>
      </c>
      <c r="B38" s="46" t="s">
        <v>91</v>
      </c>
      <c r="C38" s="135" t="s">
        <v>88</v>
      </c>
      <c r="D38" s="114" t="str">
        <f t="shared" ref="D38:D44" si="2">IFERROR(VLOOKUP(C38,$I$4:$N$13,2,FALSE),"")</f>
        <v/>
      </c>
    </row>
    <row r="39" spans="1:4" ht="23.25" customHeight="1">
      <c r="A39" s="42">
        <f t="shared" si="0"/>
        <v>35</v>
      </c>
      <c r="B39" s="46" t="s">
        <v>93</v>
      </c>
      <c r="C39" s="135" t="s">
        <v>89</v>
      </c>
      <c r="D39" s="114" t="str">
        <f t="shared" si="2"/>
        <v/>
      </c>
    </row>
    <row r="40" spans="1:4" ht="23.25" customHeight="1">
      <c r="A40" s="42">
        <f t="shared" si="0"/>
        <v>36</v>
      </c>
      <c r="B40" s="304" t="s">
        <v>153</v>
      </c>
      <c r="C40" s="135" t="s">
        <v>90</v>
      </c>
      <c r="D40" s="114" t="str">
        <f t="shared" si="2"/>
        <v/>
      </c>
    </row>
    <row r="41" spans="1:4" ht="23.25" customHeight="1">
      <c r="A41" s="42">
        <f t="shared" si="0"/>
        <v>37</v>
      </c>
      <c r="B41" s="299"/>
      <c r="C41" s="135" t="s">
        <v>92</v>
      </c>
      <c r="D41" s="114" t="str">
        <f t="shared" si="2"/>
        <v/>
      </c>
    </row>
    <row r="42" spans="1:4" ht="23.25" customHeight="1">
      <c r="A42" s="42">
        <f t="shared" si="0"/>
        <v>38</v>
      </c>
      <c r="B42" s="46" t="s">
        <v>152</v>
      </c>
      <c r="C42" s="135" t="s">
        <v>94</v>
      </c>
      <c r="D42" s="114" t="str">
        <f t="shared" si="2"/>
        <v/>
      </c>
    </row>
    <row r="43" spans="1:4" ht="23.25" customHeight="1">
      <c r="A43" s="42">
        <f t="shared" si="0"/>
        <v>39</v>
      </c>
      <c r="B43" s="46" t="s">
        <v>151</v>
      </c>
      <c r="C43" s="134" t="s">
        <v>95</v>
      </c>
      <c r="D43" s="114" t="str">
        <f t="shared" si="2"/>
        <v/>
      </c>
    </row>
    <row r="44" spans="1:4" ht="23.25" customHeight="1">
      <c r="A44" s="42">
        <f t="shared" si="0"/>
        <v>40</v>
      </c>
      <c r="B44" s="46" t="s">
        <v>150</v>
      </c>
      <c r="C44" s="135" t="s">
        <v>96</v>
      </c>
      <c r="D44" s="114" t="str">
        <f t="shared" si="2"/>
        <v/>
      </c>
    </row>
    <row r="45" spans="1:4" ht="23.25" customHeight="1">
      <c r="A45" s="42">
        <f t="shared" si="0"/>
        <v>41</v>
      </c>
      <c r="B45" s="46" t="s">
        <v>149</v>
      </c>
      <c r="C45" s="135" t="s">
        <v>97</v>
      </c>
      <c r="D45" s="157" t="str">
        <f>BE_CA!D45</f>
        <v/>
      </c>
    </row>
    <row r="46" spans="1:4" ht="23.25" customHeight="1">
      <c r="A46" s="42">
        <f t="shared" si="0"/>
        <v>42</v>
      </c>
      <c r="B46" s="46" t="s">
        <v>148</v>
      </c>
      <c r="C46" s="135" t="s">
        <v>98</v>
      </c>
      <c r="D46" s="157" t="str">
        <f>BE_CA!D46</f>
        <v/>
      </c>
    </row>
    <row r="47" spans="1:4" ht="23.25" customHeight="1">
      <c r="A47" s="42">
        <f t="shared" si="0"/>
        <v>43</v>
      </c>
      <c r="B47" s="46" t="s">
        <v>147</v>
      </c>
      <c r="C47" s="135" t="s">
        <v>99</v>
      </c>
      <c r="D47" s="157" t="str">
        <f>BE_CA!D47</f>
        <v/>
      </c>
    </row>
    <row r="48" spans="1:4" ht="23.25" customHeight="1">
      <c r="A48" s="42">
        <f t="shared" si="0"/>
        <v>44</v>
      </c>
      <c r="B48" s="46" t="s">
        <v>146</v>
      </c>
      <c r="C48" s="135" t="s">
        <v>100</v>
      </c>
      <c r="D48" s="157" t="str">
        <f>BE_CA!D48</f>
        <v/>
      </c>
    </row>
    <row r="49" spans="1:4" ht="23.25" customHeight="1">
      <c r="A49" s="42">
        <f t="shared" si="0"/>
        <v>45</v>
      </c>
      <c r="B49" s="44" t="s">
        <v>145</v>
      </c>
      <c r="C49" s="134" t="s">
        <v>101</v>
      </c>
      <c r="D49" s="157" t="str">
        <f>BE_CA!D49</f>
        <v/>
      </c>
    </row>
    <row r="50" spans="1:4" ht="23.25" customHeight="1">
      <c r="A50" s="42">
        <f t="shared" si="0"/>
        <v>46</v>
      </c>
      <c r="B50" s="305" t="s">
        <v>144</v>
      </c>
      <c r="C50" s="135" t="s">
        <v>102</v>
      </c>
      <c r="D50" s="157" t="str">
        <f>BE_CA!D50</f>
        <v/>
      </c>
    </row>
    <row r="51" spans="1:4" ht="23.25" customHeight="1">
      <c r="A51" s="42">
        <f t="shared" si="0"/>
        <v>47</v>
      </c>
      <c r="B51" s="306"/>
      <c r="C51" s="135" t="s">
        <v>103</v>
      </c>
      <c r="D51" s="157" t="str">
        <f>BE_CA!D51</f>
        <v/>
      </c>
    </row>
    <row r="52" spans="1:4" ht="23.25" customHeight="1">
      <c r="A52" s="42">
        <f t="shared" si="0"/>
        <v>48</v>
      </c>
      <c r="B52" s="307"/>
      <c r="C52" s="135" t="s">
        <v>104</v>
      </c>
      <c r="D52" s="157" t="str">
        <f>BE_CA!D52</f>
        <v/>
      </c>
    </row>
    <row r="53" spans="1:4" ht="23.25" customHeight="1">
      <c r="A53" s="42">
        <f t="shared" si="0"/>
        <v>49</v>
      </c>
      <c r="B53" s="46" t="s">
        <v>109</v>
      </c>
      <c r="C53" s="134" t="s">
        <v>105</v>
      </c>
      <c r="D53" s="157" t="str">
        <f>BE_CA!D53</f>
        <v/>
      </c>
    </row>
    <row r="54" spans="1:4" ht="23.25" customHeight="1">
      <c r="A54" s="42">
        <f t="shared" si="0"/>
        <v>50</v>
      </c>
      <c r="B54" s="44" t="s">
        <v>111</v>
      </c>
      <c r="C54" s="135" t="s">
        <v>106</v>
      </c>
      <c r="D54" s="157" t="str">
        <f>BE_CA!D54</f>
        <v/>
      </c>
    </row>
    <row r="55" spans="1:4" ht="23.25" customHeight="1">
      <c r="A55" s="42">
        <f t="shared" si="0"/>
        <v>51</v>
      </c>
      <c r="B55" s="44" t="s">
        <v>113</v>
      </c>
      <c r="C55" s="135" t="s">
        <v>107</v>
      </c>
      <c r="D55" s="157" t="str">
        <f>BE_CA!D55</f>
        <v/>
      </c>
    </row>
    <row r="56" spans="1:4" ht="23.25" customHeight="1">
      <c r="A56" s="42">
        <f t="shared" si="0"/>
        <v>52</v>
      </c>
      <c r="B56" s="46" t="s">
        <v>143</v>
      </c>
      <c r="C56" s="135" t="s">
        <v>108</v>
      </c>
      <c r="D56" s="157" t="str">
        <f>BE_CA!D56</f>
        <v/>
      </c>
    </row>
    <row r="57" spans="1:4" ht="23.25" customHeight="1">
      <c r="A57" s="42">
        <f t="shared" si="0"/>
        <v>53</v>
      </c>
      <c r="B57" s="46" t="s">
        <v>116</v>
      </c>
      <c r="C57" s="135" t="s">
        <v>110</v>
      </c>
      <c r="D57" s="157" t="str">
        <f>BE_CA!D57</f>
        <v/>
      </c>
    </row>
    <row r="58" spans="1:4" ht="23.25" customHeight="1">
      <c r="A58" s="42">
        <f t="shared" si="0"/>
        <v>54</v>
      </c>
      <c r="B58" s="46" t="s">
        <v>118</v>
      </c>
      <c r="C58" s="135" t="s">
        <v>112</v>
      </c>
      <c r="D58" s="157" t="str">
        <f>BE_CA!D58</f>
        <v/>
      </c>
    </row>
    <row r="59" spans="1:4" ht="23.25" customHeight="1">
      <c r="A59" s="42">
        <f t="shared" si="0"/>
        <v>55</v>
      </c>
      <c r="B59" s="44" t="s">
        <v>120</v>
      </c>
      <c r="C59" s="135" t="s">
        <v>114</v>
      </c>
      <c r="D59" s="157" t="str">
        <f>BE_CA!D59</f>
        <v/>
      </c>
    </row>
    <row r="60" spans="1:4" ht="23.25" customHeight="1">
      <c r="A60" s="42">
        <f t="shared" si="0"/>
        <v>56</v>
      </c>
      <c r="B60" s="305" t="s">
        <v>122</v>
      </c>
      <c r="C60" s="134" t="s">
        <v>115</v>
      </c>
      <c r="D60" s="157" t="str">
        <f>BE_CA!D60</f>
        <v/>
      </c>
    </row>
    <row r="61" spans="1:4" ht="23.25" customHeight="1">
      <c r="A61" s="42">
        <f t="shared" si="0"/>
        <v>57</v>
      </c>
      <c r="B61" s="306"/>
      <c r="C61" s="135" t="s">
        <v>117</v>
      </c>
      <c r="D61" s="157" t="str">
        <f>BE_CA!D61</f>
        <v/>
      </c>
    </row>
    <row r="62" spans="1:4" ht="23.25" customHeight="1">
      <c r="A62" s="42">
        <f t="shared" si="0"/>
        <v>58</v>
      </c>
      <c r="B62" s="307"/>
      <c r="C62" s="135" t="s">
        <v>119</v>
      </c>
      <c r="D62" s="157" t="str">
        <f>BE_CA!D62</f>
        <v/>
      </c>
    </row>
    <row r="63" spans="1:4" ht="23.25" customHeight="1">
      <c r="A63" s="42">
        <f t="shared" si="0"/>
        <v>59</v>
      </c>
      <c r="B63" s="44" t="s">
        <v>126</v>
      </c>
      <c r="C63" s="135" t="s">
        <v>121</v>
      </c>
      <c r="D63" s="157" t="str">
        <f>BE_CA!D63</f>
        <v/>
      </c>
    </row>
    <row r="64" spans="1:4" ht="23.25" customHeight="1">
      <c r="A64" s="42">
        <f t="shared" si="0"/>
        <v>60</v>
      </c>
      <c r="B64" s="43"/>
      <c r="C64" s="135" t="s">
        <v>123</v>
      </c>
      <c r="D64" s="157" t="str">
        <f>BE_CA!D64</f>
        <v/>
      </c>
    </row>
    <row r="65" spans="1:4" ht="23.25" customHeight="1">
      <c r="A65" s="42">
        <f t="shared" si="0"/>
        <v>61</v>
      </c>
      <c r="B65" s="33"/>
      <c r="C65" s="135" t="s">
        <v>124</v>
      </c>
      <c r="D65" s="157" t="str">
        <f>BE_CA!D65</f>
        <v/>
      </c>
    </row>
    <row r="66" spans="1:4" ht="23.25" customHeight="1">
      <c r="A66" s="40">
        <f t="shared" si="0"/>
        <v>62</v>
      </c>
      <c r="B66" s="33"/>
      <c r="C66" s="136" t="s">
        <v>125</v>
      </c>
      <c r="D66" s="157" t="str">
        <f>BE_CA!D66</f>
        <v/>
      </c>
    </row>
    <row r="67" spans="1:4" ht="23.25" customHeight="1">
      <c r="A67" s="83">
        <f t="shared" si="0"/>
        <v>63</v>
      </c>
      <c r="B67" s="84"/>
      <c r="C67" s="156" t="s">
        <v>127</v>
      </c>
      <c r="D67" s="157" t="str">
        <f>BE_CA!D67</f>
        <v/>
      </c>
    </row>
    <row r="68" spans="1:4" ht="23.25" customHeight="1">
      <c r="A68" s="33"/>
      <c r="B68" s="33"/>
      <c r="C68" s="33"/>
      <c r="D68" s="114"/>
    </row>
    <row r="69" spans="1:4" ht="23.25" customHeight="1">
      <c r="A69" s="33"/>
      <c r="B69" s="33"/>
      <c r="C69" s="33"/>
      <c r="D69" s="114"/>
    </row>
    <row r="70" spans="1:4" ht="23.25" customHeight="1">
      <c r="A70" s="33"/>
      <c r="B70" s="33"/>
      <c r="C70" s="33"/>
      <c r="D70" s="114"/>
    </row>
    <row r="71" spans="1:4" ht="23.25" customHeight="1">
      <c r="A71" s="33"/>
      <c r="B71" s="33"/>
      <c r="C71" s="33"/>
      <c r="D71" s="114"/>
    </row>
    <row r="72" spans="1:4" ht="23.25" customHeight="1">
      <c r="A72" s="33"/>
      <c r="B72" s="33"/>
      <c r="C72" s="33"/>
      <c r="D72" s="114"/>
    </row>
    <row r="73" spans="1:4" ht="23.25" customHeight="1">
      <c r="A73" s="33"/>
      <c r="B73" s="33"/>
      <c r="C73" s="33"/>
      <c r="D73" s="114"/>
    </row>
    <row r="74" spans="1:4" ht="23.25" customHeight="1">
      <c r="A74" s="33"/>
      <c r="B74" s="33"/>
      <c r="C74" s="33"/>
      <c r="D74" s="114"/>
    </row>
    <row r="75" spans="1:4" ht="23.25" customHeight="1">
      <c r="A75" s="33"/>
      <c r="B75" s="33"/>
      <c r="C75" s="33"/>
      <c r="D75" s="114"/>
    </row>
    <row r="76" spans="1:4" ht="23.25" customHeight="1">
      <c r="A76" s="33"/>
      <c r="B76" s="33"/>
      <c r="C76" s="33"/>
      <c r="D76" s="114"/>
    </row>
    <row r="77" spans="1:4" ht="23.25" customHeight="1">
      <c r="A77" s="33"/>
      <c r="B77" s="33"/>
      <c r="C77" s="33"/>
      <c r="D77" s="114"/>
    </row>
    <row r="78" spans="1:4" ht="23.25" customHeight="1">
      <c r="A78" s="33"/>
      <c r="B78" s="33"/>
      <c r="C78" s="33"/>
      <c r="D78" s="114"/>
    </row>
    <row r="79" spans="1:4" ht="23.25" customHeight="1">
      <c r="A79" s="33"/>
      <c r="B79" s="33"/>
      <c r="C79" s="33"/>
      <c r="D79" s="114"/>
    </row>
    <row r="80" spans="1:4" ht="23.25" customHeight="1">
      <c r="A80" s="33"/>
      <c r="B80" s="33"/>
      <c r="C80" s="33"/>
      <c r="D80" s="114"/>
    </row>
    <row r="81" spans="1:4" ht="23.25" customHeight="1">
      <c r="A81" s="33"/>
      <c r="B81" s="33"/>
      <c r="C81" s="33"/>
      <c r="D81" s="114"/>
    </row>
    <row r="82" spans="1:4" ht="23.25" customHeight="1">
      <c r="A82" s="33"/>
      <c r="B82" s="33"/>
      <c r="C82" s="33"/>
      <c r="D82" s="114"/>
    </row>
    <row r="83" spans="1:4" ht="23.25" customHeight="1">
      <c r="A83" s="33"/>
      <c r="B83" s="33"/>
      <c r="C83" s="33"/>
      <c r="D83" s="114"/>
    </row>
    <row r="84" spans="1:4" ht="23.25" customHeight="1">
      <c r="A84" s="33"/>
      <c r="B84" s="33"/>
      <c r="C84" s="33"/>
      <c r="D84" s="114"/>
    </row>
    <row r="85" spans="1:4" ht="23.25" customHeight="1">
      <c r="A85" s="33"/>
      <c r="B85" s="33"/>
      <c r="C85" s="33"/>
      <c r="D85" s="114"/>
    </row>
    <row r="86" spans="1:4" ht="23.25" customHeight="1">
      <c r="A86" s="33"/>
      <c r="B86" s="33"/>
      <c r="C86" s="33"/>
      <c r="D86" s="114"/>
    </row>
    <row r="87" spans="1:4" ht="23.25" customHeight="1">
      <c r="A87" s="33"/>
      <c r="B87" s="33"/>
      <c r="C87" s="33"/>
      <c r="D87" s="114"/>
    </row>
    <row r="88" spans="1:4" ht="23.25" customHeight="1">
      <c r="A88" s="33"/>
      <c r="B88" s="33"/>
      <c r="C88" s="33"/>
      <c r="D88" s="114"/>
    </row>
    <row r="89" spans="1:4" ht="23.25" customHeight="1">
      <c r="A89" s="33"/>
      <c r="B89" s="33"/>
      <c r="C89" s="33"/>
      <c r="D89" s="114"/>
    </row>
    <row r="90" spans="1:4" ht="23.25" customHeight="1">
      <c r="A90" s="33"/>
      <c r="B90" s="33"/>
      <c r="C90" s="33"/>
      <c r="D90" s="114"/>
    </row>
    <row r="91" spans="1:4" ht="23.25" customHeight="1">
      <c r="A91" s="33"/>
      <c r="B91" s="33"/>
      <c r="C91" s="33"/>
      <c r="D91" s="114"/>
    </row>
    <row r="92" spans="1:4" ht="23.25" customHeight="1">
      <c r="A92" s="33"/>
      <c r="B92" s="33"/>
      <c r="C92" s="33"/>
      <c r="D92" s="114"/>
    </row>
    <row r="93" spans="1:4" ht="23.25" customHeight="1">
      <c r="A93" s="33"/>
      <c r="B93" s="33"/>
      <c r="C93" s="33"/>
      <c r="D93" s="114"/>
    </row>
    <row r="94" spans="1:4" ht="23.25" customHeight="1">
      <c r="A94" s="33"/>
      <c r="B94" s="33"/>
      <c r="C94" s="33"/>
      <c r="D94" s="114"/>
    </row>
    <row r="95" spans="1:4" ht="23.25" customHeight="1">
      <c r="A95" s="33"/>
      <c r="B95" s="33"/>
      <c r="C95" s="33"/>
      <c r="D95" s="114"/>
    </row>
    <row r="96" spans="1:4" ht="23.25" customHeight="1">
      <c r="A96" s="33"/>
      <c r="B96" s="33"/>
      <c r="C96" s="33"/>
      <c r="D96" s="114"/>
    </row>
    <row r="97" spans="1:4" ht="23.25" customHeight="1">
      <c r="A97" s="33"/>
      <c r="B97" s="33"/>
      <c r="C97" s="33"/>
      <c r="D97" s="114"/>
    </row>
    <row r="98" spans="1:4" ht="23.25" customHeight="1">
      <c r="A98" s="33"/>
      <c r="B98" s="33"/>
      <c r="C98" s="33"/>
      <c r="D98" s="114"/>
    </row>
    <row r="99" spans="1:4" ht="23.25" customHeight="1">
      <c r="A99" s="33"/>
      <c r="B99" s="33"/>
      <c r="C99" s="33"/>
      <c r="D99" s="114"/>
    </row>
    <row r="100" spans="1:4" ht="23.25" customHeight="1">
      <c r="A100" s="33"/>
      <c r="B100" s="33"/>
      <c r="C100" s="33"/>
      <c r="D100" s="114"/>
    </row>
    <row r="101" spans="1:4" ht="23.25" customHeight="1">
      <c r="A101" s="33"/>
      <c r="B101" s="33"/>
      <c r="C101" s="33"/>
      <c r="D101" s="114"/>
    </row>
    <row r="102" spans="1:4" ht="23.25" customHeight="1">
      <c r="A102" s="33"/>
      <c r="B102" s="33"/>
      <c r="C102" s="33"/>
      <c r="D102" s="114"/>
    </row>
    <row r="103" spans="1:4" ht="23.25" customHeight="1">
      <c r="A103" s="33"/>
      <c r="B103" s="33"/>
      <c r="C103" s="33"/>
      <c r="D103" s="114"/>
    </row>
    <row r="104" spans="1:4" ht="23.25" customHeight="1">
      <c r="A104" s="33"/>
      <c r="B104" s="33"/>
      <c r="C104" s="33"/>
      <c r="D104" s="114"/>
    </row>
    <row r="105" spans="1:4" ht="23.25" customHeight="1">
      <c r="A105" s="33"/>
      <c r="B105" s="33"/>
      <c r="C105" s="33"/>
      <c r="D105" s="114"/>
    </row>
    <row r="106" spans="1:4" ht="23.25" customHeight="1">
      <c r="A106" s="33"/>
      <c r="B106" s="33"/>
      <c r="C106" s="33"/>
      <c r="D106" s="114"/>
    </row>
    <row r="107" spans="1:4" ht="23.25" customHeight="1">
      <c r="A107" s="33"/>
      <c r="B107" s="33"/>
      <c r="C107" s="33"/>
      <c r="D107" s="114"/>
    </row>
    <row r="108" spans="1:4" ht="23.25" customHeight="1">
      <c r="A108" s="33"/>
      <c r="B108" s="33"/>
      <c r="C108" s="33"/>
      <c r="D108" s="114"/>
    </row>
    <row r="109" spans="1:4" ht="23.25" customHeight="1">
      <c r="A109" s="33"/>
      <c r="B109" s="33"/>
      <c r="C109" s="33"/>
      <c r="D109" s="114"/>
    </row>
    <row r="110" spans="1:4" ht="23.25" customHeight="1">
      <c r="A110" s="33"/>
      <c r="B110" s="33"/>
      <c r="C110" s="33"/>
      <c r="D110" s="114"/>
    </row>
    <row r="111" spans="1:4" ht="23.25" customHeight="1">
      <c r="A111" s="33"/>
      <c r="B111" s="33"/>
      <c r="C111" s="33"/>
      <c r="D111" s="114"/>
    </row>
    <row r="112" spans="1:4" ht="23.25" customHeight="1">
      <c r="A112" s="33"/>
      <c r="B112" s="33"/>
      <c r="C112" s="33"/>
      <c r="D112" s="114"/>
    </row>
    <row r="113" spans="1:4" ht="23.25" customHeight="1">
      <c r="A113" s="33"/>
      <c r="B113" s="33"/>
      <c r="C113" s="33"/>
      <c r="D113" s="114"/>
    </row>
    <row r="114" spans="1:4" ht="23.25" customHeight="1">
      <c r="A114" s="33"/>
      <c r="B114" s="33"/>
      <c r="C114" s="33"/>
      <c r="D114" s="114"/>
    </row>
    <row r="115" spans="1:4" ht="23.25" customHeight="1">
      <c r="A115" s="33"/>
      <c r="B115" s="33"/>
      <c r="C115" s="33"/>
      <c r="D115" s="114"/>
    </row>
    <row r="116" spans="1:4" ht="23.25" customHeight="1">
      <c r="A116" s="33"/>
      <c r="B116" s="33"/>
      <c r="C116" s="33"/>
      <c r="D116" s="114"/>
    </row>
    <row r="117" spans="1:4" ht="23.25" customHeight="1">
      <c r="A117" s="33"/>
      <c r="B117" s="33"/>
      <c r="C117" s="33"/>
      <c r="D117" s="114"/>
    </row>
    <row r="118" spans="1:4" ht="23.25" customHeight="1">
      <c r="A118" s="33"/>
      <c r="B118" s="33"/>
      <c r="C118" s="33"/>
      <c r="D118" s="114"/>
    </row>
    <row r="119" spans="1:4" ht="23.25" customHeight="1">
      <c r="A119" s="33"/>
      <c r="B119" s="33"/>
      <c r="C119" s="33"/>
      <c r="D119" s="114"/>
    </row>
    <row r="120" spans="1:4" ht="23.25" customHeight="1">
      <c r="A120" s="33"/>
      <c r="B120" s="33"/>
      <c r="C120" s="33"/>
      <c r="D120" s="114"/>
    </row>
    <row r="121" spans="1:4" ht="23.25" customHeight="1">
      <c r="A121" s="33"/>
      <c r="B121" s="33"/>
      <c r="C121" s="33"/>
      <c r="D121" s="114"/>
    </row>
    <row r="122" spans="1:4" ht="23.25" customHeight="1">
      <c r="A122" s="33"/>
      <c r="B122" s="33"/>
      <c r="C122" s="33"/>
      <c r="D122" s="114"/>
    </row>
    <row r="123" spans="1:4" ht="23.25" customHeight="1">
      <c r="A123" s="33"/>
      <c r="B123" s="33"/>
      <c r="C123" s="33"/>
      <c r="D123" s="114"/>
    </row>
    <row r="124" spans="1:4" ht="23.25" customHeight="1">
      <c r="A124" s="33"/>
      <c r="B124" s="33"/>
      <c r="C124" s="33"/>
      <c r="D124" s="114"/>
    </row>
    <row r="125" spans="1:4" ht="23.25" customHeight="1">
      <c r="A125" s="33"/>
      <c r="B125" s="33"/>
      <c r="C125" s="33"/>
      <c r="D125" s="114"/>
    </row>
    <row r="126" spans="1:4" ht="23.25" customHeight="1">
      <c r="A126" s="33"/>
      <c r="B126" s="33"/>
      <c r="C126" s="33"/>
      <c r="D126" s="114"/>
    </row>
    <row r="127" spans="1:4" ht="23.25" customHeight="1">
      <c r="A127" s="33"/>
      <c r="B127" s="33"/>
      <c r="C127" s="33"/>
      <c r="D127" s="114"/>
    </row>
    <row r="128" spans="1:4" ht="23.25" customHeight="1">
      <c r="A128" s="33"/>
      <c r="B128" s="33"/>
      <c r="C128" s="33"/>
      <c r="D128" s="114"/>
    </row>
    <row r="129" spans="1:4" ht="23.25" customHeight="1">
      <c r="A129" s="33"/>
      <c r="B129" s="33"/>
      <c r="C129" s="33"/>
      <c r="D129" s="114"/>
    </row>
    <row r="130" spans="1:4" ht="23.25" customHeight="1">
      <c r="A130" s="33"/>
      <c r="B130" s="33"/>
      <c r="C130" s="33"/>
      <c r="D130" s="114"/>
    </row>
    <row r="131" spans="1:4" ht="23.25" customHeight="1">
      <c r="A131" s="33"/>
      <c r="B131" s="33"/>
      <c r="C131" s="33"/>
      <c r="D131" s="114"/>
    </row>
    <row r="132" spans="1:4" ht="23.25" customHeight="1">
      <c r="A132" s="33"/>
      <c r="B132" s="33"/>
      <c r="C132" s="33"/>
      <c r="D132" s="114"/>
    </row>
    <row r="133" spans="1:4" ht="23.25" customHeight="1">
      <c r="A133" s="33"/>
      <c r="B133" s="33"/>
      <c r="C133" s="33"/>
      <c r="D133" s="114"/>
    </row>
    <row r="134" spans="1:4" ht="23.25" customHeight="1">
      <c r="A134" s="33"/>
      <c r="B134" s="33"/>
      <c r="C134" s="33"/>
      <c r="D134" s="114"/>
    </row>
    <row r="135" spans="1:4" ht="23.25" customHeight="1">
      <c r="A135" s="33"/>
      <c r="B135" s="33"/>
      <c r="C135" s="33"/>
      <c r="D135" s="114"/>
    </row>
    <row r="136" spans="1:4" ht="23.25" customHeight="1">
      <c r="A136" s="33"/>
      <c r="B136" s="33"/>
      <c r="C136" s="33"/>
      <c r="D136" s="114"/>
    </row>
    <row r="137" spans="1:4" ht="23.25" customHeight="1">
      <c r="A137" s="33"/>
      <c r="B137" s="33"/>
      <c r="C137" s="33"/>
      <c r="D137" s="114"/>
    </row>
    <row r="138" spans="1:4" ht="23.25" customHeight="1">
      <c r="A138" s="33"/>
      <c r="B138" s="33"/>
      <c r="C138" s="33"/>
      <c r="D138" s="114"/>
    </row>
    <row r="139" spans="1:4" ht="23.25" customHeight="1">
      <c r="A139" s="33"/>
      <c r="B139" s="33"/>
      <c r="C139" s="33"/>
      <c r="D139" s="114"/>
    </row>
    <row r="140" spans="1:4" ht="23.25" customHeight="1">
      <c r="A140" s="33"/>
      <c r="B140" s="33"/>
      <c r="C140" s="33"/>
      <c r="D140" s="114"/>
    </row>
    <row r="141" spans="1:4" ht="23.25" customHeight="1">
      <c r="A141" s="33"/>
      <c r="B141" s="33"/>
      <c r="C141" s="33"/>
      <c r="D141" s="114"/>
    </row>
    <row r="142" spans="1:4" ht="23.25" customHeight="1">
      <c r="A142" s="33"/>
      <c r="B142" s="33"/>
      <c r="C142" s="33"/>
      <c r="D142" s="114"/>
    </row>
    <row r="143" spans="1:4" ht="23.25" customHeight="1">
      <c r="A143" s="33"/>
      <c r="B143" s="33"/>
      <c r="C143" s="33"/>
      <c r="D143" s="114"/>
    </row>
    <row r="144" spans="1:4" ht="23.25" customHeight="1">
      <c r="A144" s="33"/>
      <c r="B144" s="33"/>
      <c r="C144" s="33"/>
      <c r="D144" s="114"/>
    </row>
    <row r="145" spans="1:4" ht="23.25" customHeight="1">
      <c r="A145" s="33"/>
      <c r="B145" s="33"/>
      <c r="C145" s="33"/>
      <c r="D145" s="114"/>
    </row>
    <row r="146" spans="1:4" ht="23.25" customHeight="1">
      <c r="A146" s="33"/>
      <c r="B146" s="33"/>
      <c r="C146" s="33"/>
      <c r="D146" s="114"/>
    </row>
    <row r="147" spans="1:4" ht="23.25" customHeight="1">
      <c r="A147" s="33"/>
      <c r="B147" s="33"/>
      <c r="C147" s="33"/>
      <c r="D147" s="114"/>
    </row>
    <row r="148" spans="1:4" ht="23.25" customHeight="1">
      <c r="A148" s="33"/>
      <c r="B148" s="33"/>
      <c r="C148" s="33"/>
      <c r="D148" s="114"/>
    </row>
    <row r="149" spans="1:4" ht="23.25" customHeight="1">
      <c r="A149" s="33"/>
      <c r="B149" s="33"/>
      <c r="C149" s="33"/>
      <c r="D149" s="114"/>
    </row>
    <row r="150" spans="1:4" ht="23.25" customHeight="1">
      <c r="A150" s="33"/>
      <c r="B150" s="33"/>
      <c r="C150" s="33"/>
      <c r="D150" s="114"/>
    </row>
    <row r="151" spans="1:4" ht="23.25" customHeight="1">
      <c r="A151" s="33"/>
      <c r="B151" s="33"/>
      <c r="C151" s="33"/>
      <c r="D151" s="114"/>
    </row>
    <row r="152" spans="1:4" ht="23.25" customHeight="1">
      <c r="A152" s="33"/>
      <c r="B152" s="33"/>
      <c r="C152" s="33"/>
      <c r="D152" s="114"/>
    </row>
    <row r="153" spans="1:4" ht="23.25" customHeight="1">
      <c r="A153" s="33"/>
      <c r="B153" s="33"/>
      <c r="C153" s="33"/>
      <c r="D153" s="114"/>
    </row>
    <row r="154" spans="1:4" ht="23.25" customHeight="1">
      <c r="A154" s="33"/>
      <c r="B154" s="33"/>
      <c r="C154" s="33"/>
      <c r="D154" s="114"/>
    </row>
    <row r="155" spans="1:4" ht="23.25" customHeight="1">
      <c r="A155" s="33"/>
      <c r="B155" s="33"/>
      <c r="C155" s="33"/>
      <c r="D155" s="114"/>
    </row>
    <row r="156" spans="1:4" ht="23.25" customHeight="1">
      <c r="A156" s="33"/>
      <c r="B156" s="33"/>
      <c r="C156" s="33"/>
      <c r="D156" s="114"/>
    </row>
    <row r="157" spans="1:4" ht="23.25" customHeight="1">
      <c r="A157" s="33"/>
      <c r="B157" s="33"/>
      <c r="C157" s="33"/>
      <c r="D157" s="114"/>
    </row>
    <row r="158" spans="1:4" ht="23.25" customHeight="1">
      <c r="A158" s="33"/>
      <c r="B158" s="33"/>
      <c r="C158" s="33"/>
      <c r="D158" s="114"/>
    </row>
    <row r="159" spans="1:4" ht="23.25" customHeight="1">
      <c r="A159" s="33"/>
      <c r="B159" s="33"/>
      <c r="C159" s="33"/>
      <c r="D159" s="114"/>
    </row>
    <row r="160" spans="1:4" ht="23.25" customHeight="1">
      <c r="A160" s="33"/>
      <c r="B160" s="33"/>
      <c r="C160" s="33"/>
      <c r="D160" s="114"/>
    </row>
    <row r="161" spans="1:4" ht="23.25" customHeight="1">
      <c r="A161" s="33"/>
      <c r="B161" s="33"/>
      <c r="C161" s="33"/>
      <c r="D161" s="114"/>
    </row>
    <row r="162" spans="1:4" ht="23.25" customHeight="1">
      <c r="A162" s="33"/>
      <c r="B162" s="33"/>
      <c r="C162" s="33"/>
      <c r="D162" s="114"/>
    </row>
    <row r="163" spans="1:4" ht="23.25" customHeight="1">
      <c r="A163" s="33"/>
      <c r="B163" s="33"/>
      <c r="C163" s="33"/>
      <c r="D163" s="114"/>
    </row>
    <row r="164" spans="1:4" ht="23.25" customHeight="1">
      <c r="A164" s="33"/>
      <c r="B164" s="33"/>
      <c r="C164" s="33"/>
      <c r="D164" s="114"/>
    </row>
    <row r="165" spans="1:4" ht="23.25" customHeight="1">
      <c r="A165" s="33"/>
      <c r="B165" s="33"/>
      <c r="C165" s="33"/>
      <c r="D165" s="114"/>
    </row>
    <row r="166" spans="1:4" ht="23.25" customHeight="1">
      <c r="A166" s="33"/>
      <c r="B166" s="33"/>
      <c r="C166" s="33"/>
      <c r="D166" s="114"/>
    </row>
    <row r="167" spans="1:4" ht="23.25" customHeight="1">
      <c r="A167" s="33"/>
      <c r="B167" s="33"/>
      <c r="C167" s="33"/>
      <c r="D167" s="114"/>
    </row>
    <row r="168" spans="1:4" ht="23.25" customHeight="1">
      <c r="A168" s="33"/>
      <c r="B168" s="33"/>
      <c r="C168" s="33"/>
      <c r="D168" s="114"/>
    </row>
    <row r="169" spans="1:4" ht="23.25" customHeight="1">
      <c r="A169" s="33"/>
      <c r="B169" s="33"/>
      <c r="C169" s="33"/>
      <c r="D169" s="114"/>
    </row>
    <row r="170" spans="1:4" ht="23.25" customHeight="1">
      <c r="A170" s="33"/>
      <c r="B170" s="33"/>
      <c r="C170" s="33"/>
      <c r="D170" s="114"/>
    </row>
    <row r="171" spans="1:4" ht="23.25" customHeight="1">
      <c r="A171" s="33"/>
      <c r="B171" s="33"/>
      <c r="C171" s="33"/>
      <c r="D171" s="114"/>
    </row>
    <row r="172" spans="1:4" ht="23.25" customHeight="1">
      <c r="A172" s="33"/>
      <c r="B172" s="33"/>
      <c r="C172" s="33"/>
      <c r="D172" s="114"/>
    </row>
    <row r="173" spans="1:4" ht="23.25" customHeight="1">
      <c r="A173" s="33"/>
      <c r="B173" s="33"/>
      <c r="C173" s="33"/>
      <c r="D173" s="114"/>
    </row>
    <row r="174" spans="1:4" ht="23.25" customHeight="1">
      <c r="A174" s="33"/>
      <c r="B174" s="33"/>
      <c r="C174" s="33"/>
      <c r="D174" s="114"/>
    </row>
    <row r="175" spans="1:4" ht="23.25" customHeight="1">
      <c r="A175" s="33"/>
      <c r="B175" s="33"/>
      <c r="C175" s="33"/>
      <c r="D175" s="114"/>
    </row>
    <row r="176" spans="1:4" ht="23.25" customHeight="1">
      <c r="A176" s="33"/>
      <c r="B176" s="33"/>
      <c r="C176" s="33"/>
      <c r="D176" s="114"/>
    </row>
    <row r="177" spans="1:4" ht="23.25" customHeight="1">
      <c r="A177" s="33"/>
      <c r="B177" s="33"/>
      <c r="C177" s="33"/>
      <c r="D177" s="114"/>
    </row>
    <row r="178" spans="1:4" ht="23.25" customHeight="1">
      <c r="A178" s="33"/>
      <c r="B178" s="33"/>
      <c r="C178" s="33"/>
      <c r="D178" s="114"/>
    </row>
    <row r="179" spans="1:4" ht="23.25" customHeight="1">
      <c r="A179" s="33"/>
      <c r="B179" s="33"/>
      <c r="C179" s="33"/>
      <c r="D179" s="114"/>
    </row>
    <row r="180" spans="1:4" ht="23.25" customHeight="1">
      <c r="A180" s="33"/>
      <c r="B180" s="33"/>
      <c r="C180" s="33"/>
      <c r="D180" s="114"/>
    </row>
    <row r="181" spans="1:4" ht="23.25" customHeight="1">
      <c r="A181" s="33"/>
      <c r="B181" s="33"/>
      <c r="C181" s="33"/>
      <c r="D181" s="114"/>
    </row>
    <row r="182" spans="1:4" ht="23.25" customHeight="1">
      <c r="A182" s="33"/>
      <c r="B182" s="33"/>
      <c r="C182" s="33"/>
      <c r="D182" s="114"/>
    </row>
    <row r="183" spans="1:4" ht="23.25" customHeight="1">
      <c r="A183" s="33"/>
      <c r="B183" s="33"/>
      <c r="C183" s="33"/>
      <c r="D183" s="114"/>
    </row>
    <row r="184" spans="1:4" ht="23.25" customHeight="1">
      <c r="A184" s="33"/>
      <c r="B184" s="33"/>
      <c r="C184" s="33"/>
      <c r="D184" s="114"/>
    </row>
    <row r="185" spans="1:4" ht="23.25" customHeight="1">
      <c r="A185" s="33"/>
      <c r="B185" s="33"/>
      <c r="C185" s="33"/>
      <c r="D185" s="114"/>
    </row>
    <row r="186" spans="1:4" ht="23.25" customHeight="1">
      <c r="A186" s="33"/>
      <c r="B186" s="33"/>
      <c r="C186" s="33"/>
      <c r="D186" s="114"/>
    </row>
    <row r="187" spans="1:4" ht="23.25" customHeight="1">
      <c r="A187" s="33"/>
      <c r="B187" s="33"/>
      <c r="C187" s="33"/>
      <c r="D187" s="114"/>
    </row>
    <row r="188" spans="1:4" ht="23.25" customHeight="1">
      <c r="A188" s="33"/>
      <c r="B188" s="33"/>
      <c r="C188" s="33"/>
      <c r="D188" s="114"/>
    </row>
    <row r="189" spans="1:4" ht="23.25" customHeight="1">
      <c r="A189" s="33"/>
      <c r="B189" s="33"/>
      <c r="C189" s="33"/>
      <c r="D189" s="114"/>
    </row>
    <row r="190" spans="1:4" ht="23.25" customHeight="1">
      <c r="A190" s="33"/>
      <c r="B190" s="33"/>
      <c r="C190" s="33"/>
      <c r="D190" s="114"/>
    </row>
    <row r="191" spans="1:4" ht="23.25" customHeight="1">
      <c r="A191" s="33"/>
      <c r="B191" s="33"/>
      <c r="C191" s="33"/>
      <c r="D191" s="114"/>
    </row>
    <row r="192" spans="1:4" ht="23.25" customHeight="1">
      <c r="A192" s="33"/>
      <c r="B192" s="33"/>
      <c r="C192" s="33"/>
      <c r="D192" s="114"/>
    </row>
    <row r="193" spans="1:4" ht="23.25" customHeight="1">
      <c r="A193" s="33"/>
      <c r="B193" s="33"/>
      <c r="C193" s="33"/>
      <c r="D193" s="114"/>
    </row>
    <row r="194" spans="1:4" ht="23.25" customHeight="1">
      <c r="A194" s="33"/>
      <c r="B194" s="33"/>
      <c r="C194" s="33"/>
      <c r="D194" s="114"/>
    </row>
    <row r="195" spans="1:4" ht="23.25" customHeight="1">
      <c r="A195" s="33"/>
      <c r="B195" s="33"/>
      <c r="C195" s="33"/>
      <c r="D195" s="114"/>
    </row>
    <row r="196" spans="1:4" ht="23.25" customHeight="1">
      <c r="A196" s="33"/>
      <c r="B196" s="33"/>
      <c r="C196" s="33"/>
      <c r="D196" s="114"/>
    </row>
    <row r="197" spans="1:4" ht="23.25" customHeight="1">
      <c r="A197" s="33"/>
      <c r="B197" s="33"/>
      <c r="C197" s="33"/>
      <c r="D197" s="114"/>
    </row>
    <row r="198" spans="1:4" ht="23.25" customHeight="1">
      <c r="A198" s="33"/>
      <c r="B198" s="33"/>
      <c r="C198" s="33"/>
      <c r="D198" s="114"/>
    </row>
    <row r="199" spans="1:4" ht="23.25" customHeight="1">
      <c r="A199" s="33"/>
      <c r="B199" s="33"/>
      <c r="C199" s="33"/>
      <c r="D199" s="114"/>
    </row>
    <row r="200" spans="1:4" ht="23.25" customHeight="1">
      <c r="A200" s="33"/>
      <c r="B200" s="33"/>
      <c r="C200" s="33"/>
      <c r="D200" s="114"/>
    </row>
    <row r="201" spans="1:4" ht="23.25" customHeight="1">
      <c r="A201" s="33"/>
      <c r="B201" s="33"/>
      <c r="C201" s="33"/>
      <c r="D201" s="114"/>
    </row>
    <row r="202" spans="1:4" ht="23.25" customHeight="1">
      <c r="A202" s="33"/>
      <c r="B202" s="33"/>
      <c r="C202" s="33"/>
      <c r="D202" s="114"/>
    </row>
    <row r="203" spans="1:4" ht="23.25" customHeight="1">
      <c r="A203" s="33"/>
      <c r="B203" s="33"/>
      <c r="C203" s="33"/>
      <c r="D203" s="114"/>
    </row>
    <row r="204" spans="1:4" ht="23.25" customHeight="1">
      <c r="A204" s="33"/>
      <c r="B204" s="33"/>
      <c r="C204" s="33"/>
      <c r="D204" s="114"/>
    </row>
    <row r="205" spans="1:4" ht="23.25" customHeight="1">
      <c r="A205" s="33"/>
      <c r="B205" s="33"/>
      <c r="C205" s="33"/>
      <c r="D205" s="114"/>
    </row>
    <row r="206" spans="1:4" ht="23.25" customHeight="1">
      <c r="A206" s="33"/>
      <c r="B206" s="33"/>
      <c r="C206" s="33"/>
      <c r="D206" s="114"/>
    </row>
    <row r="207" spans="1:4" ht="23.25" customHeight="1">
      <c r="A207" s="33"/>
      <c r="B207" s="33"/>
      <c r="C207" s="33"/>
      <c r="D207" s="114"/>
    </row>
    <row r="208" spans="1:4" ht="23.25" customHeight="1">
      <c r="A208" s="33"/>
      <c r="B208" s="33"/>
      <c r="C208" s="33"/>
      <c r="D208" s="114"/>
    </row>
    <row r="209" spans="1:4" ht="23.25" customHeight="1">
      <c r="A209" s="33"/>
      <c r="B209" s="33"/>
      <c r="C209" s="33"/>
      <c r="D209" s="114"/>
    </row>
    <row r="210" spans="1:4" ht="23.25" customHeight="1">
      <c r="A210" s="33"/>
      <c r="B210" s="33"/>
      <c r="C210" s="33"/>
      <c r="D210" s="114"/>
    </row>
    <row r="211" spans="1:4" ht="23.25" customHeight="1">
      <c r="A211" s="33"/>
      <c r="B211" s="33"/>
      <c r="C211" s="33"/>
      <c r="D211" s="114"/>
    </row>
    <row r="212" spans="1:4" ht="23.25" customHeight="1">
      <c r="A212" s="33"/>
      <c r="B212" s="33"/>
      <c r="C212" s="33"/>
      <c r="D212" s="114"/>
    </row>
    <row r="213" spans="1:4" ht="23.25" customHeight="1">
      <c r="A213" s="33"/>
      <c r="B213" s="33"/>
      <c r="C213" s="33"/>
      <c r="D213" s="114"/>
    </row>
    <row r="214" spans="1:4" ht="23.25" customHeight="1">
      <c r="A214" s="33"/>
      <c r="B214" s="33"/>
      <c r="C214" s="33"/>
      <c r="D214" s="114"/>
    </row>
    <row r="215" spans="1:4" ht="23.25" customHeight="1">
      <c r="A215" s="33"/>
      <c r="B215" s="33"/>
      <c r="C215" s="33"/>
      <c r="D215" s="114"/>
    </row>
    <row r="216" spans="1:4" ht="23.25" customHeight="1">
      <c r="A216" s="33"/>
      <c r="B216" s="33"/>
      <c r="C216" s="33"/>
      <c r="D216" s="114"/>
    </row>
    <row r="217" spans="1:4" ht="23.25" customHeight="1">
      <c r="A217" s="33"/>
      <c r="B217" s="33"/>
      <c r="C217" s="33"/>
      <c r="D217" s="114"/>
    </row>
    <row r="218" spans="1:4" ht="23.25" customHeight="1">
      <c r="A218" s="33"/>
      <c r="B218" s="33"/>
      <c r="C218" s="33"/>
      <c r="D218" s="114"/>
    </row>
    <row r="219" spans="1:4" ht="23.25" customHeight="1">
      <c r="A219" s="33"/>
      <c r="B219" s="33"/>
      <c r="C219" s="33"/>
      <c r="D219" s="114"/>
    </row>
    <row r="220" spans="1:4" ht="23.25" customHeight="1">
      <c r="A220" s="33"/>
      <c r="B220" s="33"/>
      <c r="C220" s="33"/>
      <c r="D220" s="114"/>
    </row>
    <row r="221" spans="1:4" ht="23.25" customHeight="1">
      <c r="A221" s="33"/>
      <c r="B221" s="33"/>
      <c r="C221" s="33"/>
      <c r="D221" s="114"/>
    </row>
    <row r="222" spans="1:4" ht="23.25" customHeight="1">
      <c r="A222" s="33"/>
      <c r="B222" s="33"/>
      <c r="C222" s="33"/>
      <c r="D222" s="114"/>
    </row>
    <row r="223" spans="1:4" ht="23.25" customHeight="1">
      <c r="A223" s="33"/>
      <c r="B223" s="33"/>
      <c r="C223" s="33"/>
      <c r="D223" s="114"/>
    </row>
    <row r="224" spans="1:4" ht="23.25" customHeight="1">
      <c r="A224" s="33"/>
      <c r="B224" s="33"/>
      <c r="C224" s="33"/>
      <c r="D224" s="114"/>
    </row>
    <row r="225" spans="1:4" ht="23.25" customHeight="1">
      <c r="A225" s="33"/>
      <c r="B225" s="33"/>
      <c r="C225" s="33"/>
      <c r="D225" s="114"/>
    </row>
    <row r="226" spans="1:4" ht="23.25" customHeight="1">
      <c r="A226" s="33"/>
      <c r="B226" s="33"/>
      <c r="C226" s="33"/>
      <c r="D226" s="114"/>
    </row>
    <row r="227" spans="1:4" ht="23.25" customHeight="1">
      <c r="A227" s="33"/>
      <c r="B227" s="33"/>
      <c r="C227" s="33"/>
      <c r="D227" s="114"/>
    </row>
    <row r="228" spans="1:4" ht="23.25" customHeight="1">
      <c r="A228" s="33"/>
      <c r="B228" s="33"/>
      <c r="C228" s="33"/>
      <c r="D228" s="114"/>
    </row>
    <row r="229" spans="1:4" ht="23.25" customHeight="1">
      <c r="A229" s="33"/>
      <c r="B229" s="33"/>
      <c r="C229" s="33"/>
      <c r="D229" s="114"/>
    </row>
    <row r="230" spans="1:4" ht="23.25" customHeight="1">
      <c r="A230" s="33"/>
      <c r="B230" s="33"/>
      <c r="C230" s="33"/>
      <c r="D230" s="114"/>
    </row>
    <row r="231" spans="1:4" ht="23.25" customHeight="1">
      <c r="A231" s="33"/>
      <c r="B231" s="33"/>
      <c r="C231" s="33"/>
      <c r="D231" s="114"/>
    </row>
    <row r="232" spans="1:4" ht="23.25" customHeight="1">
      <c r="A232" s="33"/>
      <c r="B232" s="33"/>
      <c r="C232" s="33"/>
      <c r="D232" s="114"/>
    </row>
    <row r="233" spans="1:4" ht="23.25" customHeight="1">
      <c r="A233" s="33"/>
      <c r="B233" s="33"/>
      <c r="C233" s="33"/>
      <c r="D233" s="114"/>
    </row>
    <row r="234" spans="1:4" ht="23.25" customHeight="1">
      <c r="A234" s="33"/>
      <c r="B234" s="33"/>
      <c r="C234" s="33"/>
      <c r="D234" s="114"/>
    </row>
    <row r="235" spans="1:4" ht="23.25" customHeight="1">
      <c r="A235" s="33"/>
      <c r="B235" s="33"/>
      <c r="C235" s="33"/>
      <c r="D235" s="114"/>
    </row>
    <row r="236" spans="1:4" ht="23.25" customHeight="1">
      <c r="A236" s="33"/>
      <c r="B236" s="33"/>
      <c r="C236" s="33"/>
      <c r="D236" s="114"/>
    </row>
    <row r="237" spans="1:4" ht="23.25" customHeight="1">
      <c r="A237" s="33"/>
      <c r="B237" s="33"/>
      <c r="C237" s="33"/>
      <c r="D237" s="114"/>
    </row>
    <row r="238" spans="1:4" ht="23.25" customHeight="1">
      <c r="A238" s="33"/>
      <c r="B238" s="33"/>
      <c r="C238" s="33"/>
      <c r="D238" s="114"/>
    </row>
    <row r="239" spans="1:4" ht="23.25" customHeight="1">
      <c r="A239" s="33"/>
      <c r="B239" s="33"/>
      <c r="C239" s="33"/>
      <c r="D239" s="114"/>
    </row>
    <row r="240" spans="1:4" ht="23.25" customHeight="1">
      <c r="A240" s="33"/>
      <c r="B240" s="33"/>
      <c r="C240" s="33"/>
      <c r="D240" s="114"/>
    </row>
    <row r="241" spans="1:4" ht="23.25" customHeight="1">
      <c r="A241" s="33"/>
      <c r="B241" s="33"/>
      <c r="C241" s="33"/>
      <c r="D241" s="114"/>
    </row>
    <row r="242" spans="1:4" ht="23.25" customHeight="1">
      <c r="A242" s="33"/>
      <c r="B242" s="33"/>
      <c r="C242" s="33"/>
      <c r="D242" s="114"/>
    </row>
    <row r="243" spans="1:4" ht="23.25" customHeight="1">
      <c r="A243" s="33"/>
      <c r="B243" s="33"/>
      <c r="C243" s="33"/>
      <c r="D243" s="114"/>
    </row>
    <row r="244" spans="1:4" ht="23.25" customHeight="1">
      <c r="A244" s="33"/>
      <c r="B244" s="33"/>
      <c r="C244" s="33"/>
      <c r="D244" s="114"/>
    </row>
    <row r="245" spans="1:4" ht="23.25" customHeight="1">
      <c r="A245" s="33"/>
      <c r="B245" s="33"/>
      <c r="C245" s="33"/>
      <c r="D245" s="114"/>
    </row>
    <row r="246" spans="1:4" ht="23.25" customHeight="1">
      <c r="A246" s="33"/>
      <c r="B246" s="33"/>
      <c r="C246" s="33"/>
      <c r="D246" s="114"/>
    </row>
    <row r="247" spans="1:4" ht="23.25" customHeight="1">
      <c r="A247" s="33"/>
      <c r="B247" s="33"/>
      <c r="C247" s="33"/>
      <c r="D247" s="114"/>
    </row>
    <row r="248" spans="1:4" ht="23.25" customHeight="1">
      <c r="A248" s="33"/>
      <c r="B248" s="33"/>
      <c r="C248" s="33"/>
      <c r="D248" s="114"/>
    </row>
    <row r="249" spans="1:4" ht="23.25" customHeight="1">
      <c r="A249" s="33"/>
      <c r="B249" s="33"/>
      <c r="C249" s="33"/>
      <c r="D249" s="114"/>
    </row>
    <row r="250" spans="1:4" ht="23.25" customHeight="1">
      <c r="A250" s="33"/>
      <c r="B250" s="33"/>
      <c r="C250" s="33"/>
      <c r="D250" s="114"/>
    </row>
    <row r="251" spans="1:4" ht="23.25" customHeight="1">
      <c r="A251" s="33"/>
      <c r="B251" s="33"/>
      <c r="C251" s="33"/>
      <c r="D251" s="114"/>
    </row>
    <row r="252" spans="1:4" ht="23.25" customHeight="1">
      <c r="A252" s="33"/>
      <c r="B252" s="33"/>
      <c r="C252" s="33"/>
      <c r="D252" s="114"/>
    </row>
    <row r="253" spans="1:4" ht="23.25" customHeight="1">
      <c r="A253" s="33"/>
      <c r="B253" s="33"/>
      <c r="C253" s="33"/>
      <c r="D253" s="114"/>
    </row>
    <row r="254" spans="1:4" ht="23.25" customHeight="1">
      <c r="A254" s="33"/>
      <c r="B254" s="33"/>
      <c r="C254" s="33"/>
      <c r="D254" s="114"/>
    </row>
    <row r="255" spans="1:4" ht="23.25" customHeight="1">
      <c r="A255" s="33"/>
      <c r="B255" s="33"/>
      <c r="C255" s="33"/>
      <c r="D255" s="114"/>
    </row>
    <row r="256" spans="1:4" ht="23.25" customHeight="1">
      <c r="A256" s="33"/>
      <c r="B256" s="33"/>
      <c r="C256" s="33"/>
      <c r="D256" s="114"/>
    </row>
    <row r="257" spans="1:4" ht="23.25" customHeight="1">
      <c r="A257" s="33"/>
      <c r="B257" s="33"/>
      <c r="C257" s="33"/>
      <c r="D257" s="114"/>
    </row>
    <row r="258" spans="1:4" ht="23.25" customHeight="1">
      <c r="A258" s="32"/>
      <c r="B258" s="32"/>
      <c r="C258" s="33"/>
      <c r="D258" s="115"/>
    </row>
    <row r="259" spans="1:4" ht="23.25" customHeight="1">
      <c r="A259" s="32"/>
      <c r="B259" s="32"/>
      <c r="C259" s="33"/>
      <c r="D259" s="115"/>
    </row>
    <row r="260" spans="1:4" ht="23.25" customHeight="1">
      <c r="A260" s="32"/>
      <c r="B260" s="32"/>
      <c r="C260" s="33"/>
      <c r="D260" s="115"/>
    </row>
    <row r="261" spans="1:4" ht="23.25" customHeight="1">
      <c r="A261" s="32"/>
      <c r="B261" s="32"/>
      <c r="C261" s="33"/>
      <c r="D261" s="115"/>
    </row>
    <row r="262" spans="1:4" ht="23.25" customHeight="1">
      <c r="A262" s="32"/>
      <c r="B262" s="32"/>
      <c r="C262" s="32"/>
      <c r="D262" s="115"/>
    </row>
    <row r="263" spans="1:4" ht="23.25" customHeight="1">
      <c r="A263" s="32"/>
      <c r="B263" s="32"/>
      <c r="C263" s="32"/>
      <c r="D263" s="115"/>
    </row>
    <row r="264" spans="1:4" ht="23.25" customHeight="1">
      <c r="A264" s="32"/>
      <c r="B264" s="32"/>
      <c r="C264" s="32"/>
      <c r="D264" s="115"/>
    </row>
    <row r="265" spans="1:4" ht="23.25" customHeight="1">
      <c r="A265" s="32"/>
      <c r="B265" s="32"/>
      <c r="C265" s="32"/>
      <c r="D265" s="115"/>
    </row>
    <row r="266" spans="1:4" ht="23.25" customHeight="1">
      <c r="A266" s="32"/>
      <c r="B266" s="32"/>
      <c r="C266" s="32"/>
      <c r="D266" s="115"/>
    </row>
    <row r="267" spans="1:4" ht="23.25" customHeight="1">
      <c r="A267" s="32"/>
      <c r="B267" s="32"/>
      <c r="C267" s="32"/>
      <c r="D267" s="115"/>
    </row>
    <row r="268" spans="1:4" ht="23.25" customHeight="1">
      <c r="A268" s="32"/>
      <c r="B268" s="32"/>
      <c r="C268" s="32"/>
      <c r="D268" s="115"/>
    </row>
    <row r="269" spans="1:4" ht="23.25" customHeight="1">
      <c r="A269" s="32"/>
      <c r="B269" s="32"/>
      <c r="C269" s="32"/>
      <c r="D269" s="115"/>
    </row>
    <row r="270" spans="1:4" ht="23.25" customHeight="1">
      <c r="A270" s="32"/>
      <c r="B270" s="32"/>
      <c r="C270" s="32"/>
      <c r="D270" s="115"/>
    </row>
    <row r="271" spans="1:4" ht="23.25" customHeight="1">
      <c r="A271" s="32"/>
      <c r="B271" s="32"/>
      <c r="C271" s="32"/>
      <c r="D271" s="115"/>
    </row>
    <row r="272" spans="1:4" ht="23.25" customHeight="1">
      <c r="A272" s="32"/>
      <c r="B272" s="32"/>
      <c r="C272" s="32"/>
      <c r="D272" s="115"/>
    </row>
    <row r="273" spans="1:4" ht="23.25" customHeight="1">
      <c r="A273" s="32"/>
      <c r="B273" s="32"/>
      <c r="C273" s="32"/>
      <c r="D273" s="115"/>
    </row>
    <row r="274" spans="1:4" ht="23.25" customHeight="1">
      <c r="A274" s="32"/>
      <c r="B274" s="32"/>
      <c r="C274" s="32"/>
      <c r="D274" s="115"/>
    </row>
    <row r="275" spans="1:4" ht="23.25" customHeight="1">
      <c r="A275" s="32"/>
      <c r="B275" s="32"/>
      <c r="C275" s="32"/>
      <c r="D275" s="115"/>
    </row>
    <row r="276" spans="1:4" ht="23.25" customHeight="1">
      <c r="A276" s="32"/>
      <c r="B276" s="32"/>
      <c r="C276" s="32"/>
      <c r="D276" s="115"/>
    </row>
    <row r="277" spans="1:4" ht="23.25" customHeight="1">
      <c r="A277" s="32"/>
      <c r="B277" s="32"/>
      <c r="C277" s="32"/>
      <c r="D277" s="115"/>
    </row>
    <row r="278" spans="1:4" ht="23.25" customHeight="1">
      <c r="A278" s="32"/>
      <c r="B278" s="32"/>
      <c r="C278" s="32"/>
      <c r="D278" s="115"/>
    </row>
    <row r="279" spans="1:4" ht="23.25" customHeight="1">
      <c r="A279" s="32"/>
      <c r="B279" s="32"/>
      <c r="C279" s="32"/>
      <c r="D279" s="115"/>
    </row>
    <row r="280" spans="1:4" ht="23.25" customHeight="1">
      <c r="A280" s="32"/>
      <c r="B280" s="32"/>
      <c r="C280" s="32"/>
      <c r="D280" s="115"/>
    </row>
    <row r="281" spans="1:4" ht="23.25" customHeight="1">
      <c r="A281" s="32"/>
      <c r="B281" s="32"/>
      <c r="C281" s="32"/>
      <c r="D281" s="115"/>
    </row>
    <row r="282" spans="1:4" ht="23.25" customHeight="1">
      <c r="A282" s="32"/>
      <c r="B282" s="32"/>
      <c r="C282" s="32"/>
      <c r="D282" s="115"/>
    </row>
    <row r="283" spans="1:4" ht="23.25" customHeight="1">
      <c r="A283" s="32"/>
      <c r="B283" s="32"/>
      <c r="C283" s="32"/>
      <c r="D283" s="115"/>
    </row>
    <row r="284" spans="1:4" ht="23.25" customHeight="1">
      <c r="A284" s="32"/>
      <c r="B284" s="32"/>
      <c r="C284" s="32"/>
      <c r="D284" s="115"/>
    </row>
    <row r="285" spans="1:4" ht="23.25" customHeight="1">
      <c r="A285" s="32"/>
      <c r="B285" s="32"/>
      <c r="C285" s="32"/>
      <c r="D285" s="115"/>
    </row>
    <row r="286" spans="1:4" ht="23.25" customHeight="1">
      <c r="A286" s="32"/>
      <c r="B286" s="32"/>
      <c r="C286" s="32"/>
      <c r="D286" s="115"/>
    </row>
    <row r="287" spans="1:4" ht="23.25" customHeight="1">
      <c r="A287" s="32"/>
      <c r="B287" s="32"/>
      <c r="C287" s="32"/>
      <c r="D287" s="115"/>
    </row>
    <row r="288" spans="1:4" ht="23.25" customHeight="1">
      <c r="A288" s="32"/>
      <c r="B288" s="32"/>
      <c r="C288" s="32"/>
      <c r="D288" s="115"/>
    </row>
    <row r="289" spans="1:4" ht="23.25" customHeight="1">
      <c r="A289" s="32"/>
      <c r="B289" s="32"/>
      <c r="C289" s="32"/>
      <c r="D289" s="115"/>
    </row>
    <row r="290" spans="1:4" ht="23.25" customHeight="1">
      <c r="A290" s="32"/>
      <c r="B290" s="32"/>
      <c r="C290" s="32"/>
      <c r="D290" s="115"/>
    </row>
    <row r="291" spans="1:4" ht="23.25" customHeight="1">
      <c r="A291" s="32"/>
      <c r="B291" s="32"/>
      <c r="C291" s="32"/>
      <c r="D291" s="115"/>
    </row>
    <row r="292" spans="1:4" ht="23.25" customHeight="1">
      <c r="A292" s="32"/>
      <c r="B292" s="32"/>
      <c r="C292" s="32"/>
      <c r="D292" s="115"/>
    </row>
    <row r="293" spans="1:4" ht="23.25" customHeight="1">
      <c r="A293" s="32"/>
      <c r="B293" s="32"/>
      <c r="C293" s="32"/>
      <c r="D293" s="115"/>
    </row>
    <row r="294" spans="1:4" ht="23.25" customHeight="1">
      <c r="A294" s="32"/>
      <c r="B294" s="32"/>
      <c r="C294" s="32"/>
      <c r="D294" s="115"/>
    </row>
    <row r="295" spans="1:4" ht="23.25" customHeight="1">
      <c r="A295" s="32"/>
      <c r="B295" s="32"/>
      <c r="C295" s="32"/>
      <c r="D295" s="115"/>
    </row>
    <row r="296" spans="1:4" ht="23.25" customHeight="1">
      <c r="A296" s="32"/>
      <c r="B296" s="32"/>
      <c r="C296" s="32"/>
      <c r="D296" s="115"/>
    </row>
    <row r="297" spans="1:4" ht="23.25" customHeight="1">
      <c r="A297" s="32"/>
      <c r="B297" s="32"/>
      <c r="C297" s="32"/>
      <c r="D297" s="115"/>
    </row>
    <row r="298" spans="1:4" ht="23.25" customHeight="1">
      <c r="A298" s="32"/>
      <c r="B298" s="32"/>
      <c r="C298" s="32"/>
      <c r="D298" s="115"/>
    </row>
    <row r="299" spans="1:4" ht="23.25" customHeight="1">
      <c r="A299" s="32"/>
      <c r="B299" s="32"/>
      <c r="C299" s="32"/>
      <c r="D299" s="115"/>
    </row>
    <row r="300" spans="1:4" ht="23.25" customHeight="1">
      <c r="A300" s="32"/>
      <c r="B300" s="32"/>
      <c r="C300" s="32"/>
      <c r="D300" s="115"/>
    </row>
    <row r="301" spans="1:4" ht="23.25" customHeight="1">
      <c r="A301" s="32"/>
      <c r="B301" s="32"/>
      <c r="C301" s="32"/>
      <c r="D301" s="115"/>
    </row>
    <row r="302" spans="1:4" ht="23.25" customHeight="1">
      <c r="A302" s="32"/>
      <c r="B302" s="32"/>
      <c r="C302" s="32"/>
      <c r="D302" s="115"/>
    </row>
    <row r="303" spans="1:4" ht="23.25" customHeight="1">
      <c r="A303" s="32"/>
      <c r="B303" s="32"/>
      <c r="C303" s="32"/>
      <c r="D303" s="115"/>
    </row>
    <row r="304" spans="1:4" ht="23.25" customHeight="1">
      <c r="A304" s="32"/>
      <c r="B304" s="32"/>
      <c r="C304" s="32"/>
      <c r="D304" s="115"/>
    </row>
    <row r="305" spans="1:4" ht="23.25" customHeight="1">
      <c r="A305" s="32"/>
      <c r="B305" s="32"/>
      <c r="C305" s="32"/>
      <c r="D305" s="115"/>
    </row>
    <row r="306" spans="1:4" ht="23.25" customHeight="1">
      <c r="A306" s="32"/>
      <c r="B306" s="32"/>
      <c r="C306" s="32"/>
      <c r="D306" s="115"/>
    </row>
    <row r="307" spans="1:4" ht="23.25" customHeight="1">
      <c r="A307" s="32"/>
      <c r="B307" s="32"/>
      <c r="C307" s="32"/>
      <c r="D307" s="115"/>
    </row>
    <row r="308" spans="1:4" ht="23.25" customHeight="1">
      <c r="A308" s="32"/>
      <c r="B308" s="32"/>
      <c r="C308" s="32"/>
      <c r="D308" s="115"/>
    </row>
    <row r="309" spans="1:4" ht="23.25" customHeight="1">
      <c r="A309" s="32"/>
      <c r="B309" s="32"/>
      <c r="C309" s="32"/>
      <c r="D309" s="115"/>
    </row>
    <row r="310" spans="1:4" ht="23.25" customHeight="1">
      <c r="A310" s="32"/>
      <c r="B310" s="32"/>
      <c r="C310" s="32"/>
      <c r="D310" s="115"/>
    </row>
    <row r="311" spans="1:4" ht="23.25" customHeight="1">
      <c r="A311" s="32"/>
      <c r="B311" s="32"/>
      <c r="C311" s="32"/>
      <c r="D311" s="115"/>
    </row>
    <row r="312" spans="1:4" ht="23.25" customHeight="1">
      <c r="A312" s="32"/>
      <c r="B312" s="32"/>
      <c r="C312" s="32"/>
      <c r="D312" s="115"/>
    </row>
    <row r="313" spans="1:4" ht="23.25" customHeight="1">
      <c r="A313" s="32"/>
      <c r="B313" s="32"/>
      <c r="C313" s="32"/>
      <c r="D313" s="115"/>
    </row>
    <row r="314" spans="1:4" ht="23.25" customHeight="1">
      <c r="A314" s="32"/>
      <c r="B314" s="32"/>
      <c r="C314" s="32"/>
      <c r="D314" s="115"/>
    </row>
    <row r="315" spans="1:4" ht="23.25" customHeight="1">
      <c r="A315" s="32"/>
      <c r="B315" s="32"/>
      <c r="C315" s="32"/>
      <c r="D315" s="115"/>
    </row>
    <row r="316" spans="1:4" ht="23.25" customHeight="1">
      <c r="A316" s="32"/>
      <c r="B316" s="32"/>
      <c r="C316" s="32"/>
      <c r="D316" s="115"/>
    </row>
    <row r="317" spans="1:4" ht="23.25" customHeight="1">
      <c r="A317" s="32"/>
      <c r="B317" s="32"/>
      <c r="C317" s="32"/>
      <c r="D317" s="115"/>
    </row>
    <row r="318" spans="1:4" ht="23.25" customHeight="1">
      <c r="A318" s="32"/>
      <c r="B318" s="32"/>
      <c r="C318" s="32"/>
      <c r="D318" s="115"/>
    </row>
    <row r="319" spans="1:4" ht="23.25" customHeight="1">
      <c r="A319" s="32"/>
      <c r="B319" s="32"/>
      <c r="C319" s="32"/>
      <c r="D319" s="115"/>
    </row>
    <row r="320" spans="1:4" ht="23.25" customHeight="1">
      <c r="A320" s="32"/>
      <c r="B320" s="32"/>
      <c r="C320" s="32"/>
      <c r="D320" s="115"/>
    </row>
    <row r="321" spans="1:4" ht="23.25" customHeight="1">
      <c r="A321" s="32"/>
      <c r="B321" s="32"/>
      <c r="C321" s="32"/>
      <c r="D321" s="115"/>
    </row>
    <row r="322" spans="1:4" ht="23.25" customHeight="1">
      <c r="A322" s="32"/>
      <c r="B322" s="32"/>
      <c r="C322" s="32"/>
      <c r="D322" s="115"/>
    </row>
    <row r="323" spans="1:4" ht="23.25" customHeight="1">
      <c r="A323" s="32"/>
      <c r="B323" s="32"/>
      <c r="C323" s="32"/>
      <c r="D323" s="115"/>
    </row>
    <row r="324" spans="1:4" ht="23.25" customHeight="1">
      <c r="A324" s="32"/>
      <c r="B324" s="32"/>
      <c r="C324" s="32"/>
      <c r="D324" s="115"/>
    </row>
    <row r="325" spans="1:4" ht="23.25" customHeight="1">
      <c r="A325" s="32"/>
      <c r="B325" s="32"/>
      <c r="C325" s="32"/>
      <c r="D325" s="115"/>
    </row>
    <row r="326" spans="1:4" ht="23.25" customHeight="1">
      <c r="A326" s="32"/>
      <c r="B326" s="32"/>
      <c r="C326" s="32"/>
      <c r="D326" s="115"/>
    </row>
    <row r="327" spans="1:4" ht="23.25" customHeight="1">
      <c r="A327" s="32"/>
      <c r="B327" s="32"/>
      <c r="C327" s="32"/>
      <c r="D327" s="115"/>
    </row>
    <row r="328" spans="1:4" ht="23.25" customHeight="1">
      <c r="A328" s="32"/>
      <c r="B328" s="32"/>
      <c r="C328" s="32"/>
      <c r="D328" s="115"/>
    </row>
    <row r="329" spans="1:4" ht="23.25" customHeight="1">
      <c r="A329" s="32"/>
      <c r="B329" s="32"/>
      <c r="C329" s="32"/>
      <c r="D329" s="115"/>
    </row>
    <row r="330" spans="1:4" ht="23.25" customHeight="1">
      <c r="A330" s="32"/>
      <c r="B330" s="32"/>
      <c r="C330" s="32"/>
      <c r="D330" s="115"/>
    </row>
    <row r="331" spans="1:4" ht="23.25" customHeight="1">
      <c r="A331" s="32"/>
      <c r="B331" s="32"/>
      <c r="C331" s="32"/>
      <c r="D331" s="115"/>
    </row>
    <row r="332" spans="1:4" ht="23.25" customHeight="1">
      <c r="A332" s="32"/>
      <c r="B332" s="32"/>
      <c r="C332" s="32"/>
      <c r="D332" s="115"/>
    </row>
    <row r="333" spans="1:4" ht="23.25" customHeight="1">
      <c r="A333" s="32"/>
      <c r="B333" s="32"/>
      <c r="C333" s="32"/>
      <c r="D333" s="115"/>
    </row>
    <row r="334" spans="1:4" ht="23.25" customHeight="1">
      <c r="A334" s="32"/>
      <c r="B334" s="32"/>
      <c r="C334" s="32"/>
      <c r="D334" s="115"/>
    </row>
    <row r="335" spans="1:4" ht="23.25" customHeight="1">
      <c r="A335" s="32"/>
      <c r="B335" s="32"/>
      <c r="C335" s="32"/>
      <c r="D335" s="115"/>
    </row>
    <row r="336" spans="1:4" ht="23.25" customHeight="1">
      <c r="A336" s="32"/>
      <c r="B336" s="32"/>
      <c r="C336" s="32"/>
      <c r="D336" s="115"/>
    </row>
    <row r="337" spans="1:4" ht="23.25" customHeight="1">
      <c r="A337" s="32"/>
      <c r="B337" s="32"/>
      <c r="C337" s="32"/>
      <c r="D337" s="115"/>
    </row>
    <row r="338" spans="1:4" ht="23.25" customHeight="1">
      <c r="A338" s="32"/>
      <c r="B338" s="32"/>
      <c r="C338" s="32"/>
      <c r="D338" s="115"/>
    </row>
    <row r="339" spans="1:4" ht="23.25" customHeight="1">
      <c r="A339" s="32"/>
      <c r="B339" s="32"/>
      <c r="C339" s="32"/>
      <c r="D339" s="115"/>
    </row>
    <row r="340" spans="1:4" ht="23.25" customHeight="1">
      <c r="A340" s="32"/>
      <c r="B340" s="32"/>
      <c r="C340" s="32"/>
      <c r="D340" s="115"/>
    </row>
    <row r="341" spans="1:4" ht="23.25" customHeight="1">
      <c r="A341" s="32"/>
      <c r="B341" s="32"/>
      <c r="C341" s="32"/>
      <c r="D341" s="115"/>
    </row>
    <row r="342" spans="1:4" ht="23.25" customHeight="1">
      <c r="A342" s="32"/>
      <c r="B342" s="32"/>
      <c r="C342" s="32"/>
      <c r="D342" s="115"/>
    </row>
    <row r="343" spans="1:4" ht="23.25" customHeight="1">
      <c r="A343" s="32"/>
      <c r="B343" s="32"/>
      <c r="C343" s="32"/>
      <c r="D343" s="115"/>
    </row>
    <row r="344" spans="1:4" ht="23.25" customHeight="1">
      <c r="A344" s="32"/>
      <c r="B344" s="32"/>
      <c r="C344" s="32"/>
      <c r="D344" s="115"/>
    </row>
    <row r="345" spans="1:4" ht="23.25" customHeight="1">
      <c r="A345" s="32"/>
      <c r="B345" s="32"/>
      <c r="C345" s="32"/>
      <c r="D345" s="115"/>
    </row>
    <row r="346" spans="1:4" ht="23.25" customHeight="1">
      <c r="A346" s="32"/>
      <c r="B346" s="32"/>
      <c r="C346" s="32"/>
      <c r="D346" s="115"/>
    </row>
    <row r="347" spans="1:4" ht="23.25" customHeight="1">
      <c r="A347" s="32"/>
      <c r="B347" s="32"/>
      <c r="C347" s="32"/>
      <c r="D347" s="115"/>
    </row>
    <row r="348" spans="1:4" ht="23.25" customHeight="1">
      <c r="A348" s="32"/>
      <c r="B348" s="32"/>
      <c r="C348" s="32"/>
      <c r="D348" s="115"/>
    </row>
    <row r="349" spans="1:4" ht="23.25" customHeight="1">
      <c r="A349" s="32"/>
      <c r="B349" s="32"/>
      <c r="C349" s="32"/>
      <c r="D349" s="115"/>
    </row>
    <row r="350" spans="1:4" ht="23.25" customHeight="1">
      <c r="A350" s="32"/>
      <c r="B350" s="32"/>
      <c r="C350" s="32"/>
      <c r="D350" s="115"/>
    </row>
    <row r="351" spans="1:4" ht="23.25" customHeight="1">
      <c r="A351" s="32"/>
      <c r="B351" s="32"/>
      <c r="C351" s="32"/>
      <c r="D351" s="115"/>
    </row>
    <row r="352" spans="1:4" ht="23.25" customHeight="1">
      <c r="A352" s="32"/>
      <c r="B352" s="32"/>
      <c r="C352" s="32"/>
      <c r="D352" s="115"/>
    </row>
    <row r="353" spans="1:4" ht="23.25" customHeight="1">
      <c r="A353" s="32"/>
      <c r="B353" s="32"/>
      <c r="C353" s="32"/>
      <c r="D353" s="115"/>
    </row>
    <row r="354" spans="1:4" ht="23.25" customHeight="1">
      <c r="A354" s="32"/>
      <c r="B354" s="32"/>
      <c r="C354" s="32"/>
      <c r="D354" s="115"/>
    </row>
    <row r="355" spans="1:4" ht="23.25" customHeight="1">
      <c r="A355" s="32"/>
      <c r="B355" s="32"/>
      <c r="C355" s="32"/>
      <c r="D355" s="115"/>
    </row>
    <row r="356" spans="1:4" ht="23.25" customHeight="1">
      <c r="A356" s="32"/>
      <c r="B356" s="32"/>
      <c r="C356" s="32"/>
      <c r="D356" s="115"/>
    </row>
    <row r="357" spans="1:4" ht="23.25" customHeight="1">
      <c r="A357" s="32"/>
      <c r="B357" s="32"/>
      <c r="C357" s="32"/>
      <c r="D357" s="115"/>
    </row>
    <row r="358" spans="1:4" ht="23.25" customHeight="1">
      <c r="A358" s="32"/>
      <c r="B358" s="32"/>
      <c r="C358" s="32"/>
      <c r="D358" s="115"/>
    </row>
    <row r="359" spans="1:4" ht="23.25" customHeight="1">
      <c r="A359" s="32"/>
      <c r="B359" s="32"/>
      <c r="C359" s="32"/>
      <c r="D359" s="115"/>
    </row>
    <row r="360" spans="1:4" ht="23.25" customHeight="1">
      <c r="A360" s="32"/>
      <c r="B360" s="32"/>
      <c r="C360" s="32"/>
      <c r="D360" s="115"/>
    </row>
    <row r="361" spans="1:4" ht="23.25" customHeight="1">
      <c r="A361" s="32"/>
      <c r="B361" s="32"/>
      <c r="C361" s="32"/>
      <c r="D361" s="115"/>
    </row>
    <row r="362" spans="1:4" ht="23.25" customHeight="1">
      <c r="A362" s="32"/>
      <c r="B362" s="32"/>
      <c r="C362" s="32"/>
      <c r="D362" s="115"/>
    </row>
    <row r="363" spans="1:4" ht="23.25" customHeight="1">
      <c r="A363" s="32"/>
      <c r="B363" s="32"/>
      <c r="C363" s="32"/>
      <c r="D363" s="115"/>
    </row>
    <row r="364" spans="1:4" ht="23.25" customHeight="1">
      <c r="A364" s="32"/>
      <c r="B364" s="32"/>
      <c r="C364" s="32"/>
      <c r="D364" s="115"/>
    </row>
    <row r="365" spans="1:4" ht="23.25" customHeight="1">
      <c r="A365" s="32"/>
      <c r="B365" s="32"/>
      <c r="C365" s="32"/>
      <c r="D365" s="115"/>
    </row>
    <row r="366" spans="1:4" ht="23.25" customHeight="1">
      <c r="A366" s="32"/>
      <c r="B366" s="32"/>
      <c r="C366" s="32"/>
      <c r="D366" s="115"/>
    </row>
    <row r="367" spans="1:4" ht="23.25" customHeight="1">
      <c r="A367" s="32"/>
      <c r="B367" s="32"/>
      <c r="C367" s="32"/>
      <c r="D367" s="115"/>
    </row>
    <row r="368" spans="1:4" ht="23.25" customHeight="1">
      <c r="A368" s="32"/>
      <c r="B368" s="32"/>
      <c r="C368" s="32"/>
      <c r="D368" s="115"/>
    </row>
    <row r="369" spans="1:4" ht="23.25" customHeight="1">
      <c r="A369" s="32"/>
      <c r="B369" s="32"/>
      <c r="C369" s="32"/>
      <c r="D369" s="115"/>
    </row>
    <row r="370" spans="1:4" ht="23.25" customHeight="1">
      <c r="A370" s="32"/>
      <c r="B370" s="32"/>
      <c r="C370" s="32"/>
      <c r="D370" s="115"/>
    </row>
    <row r="371" spans="1:4" ht="23.25" customHeight="1">
      <c r="A371" s="32"/>
      <c r="B371" s="32"/>
      <c r="C371" s="32"/>
      <c r="D371" s="115"/>
    </row>
    <row r="372" spans="1:4" ht="23.25" customHeight="1">
      <c r="A372" s="32"/>
      <c r="B372" s="32"/>
      <c r="C372" s="32"/>
      <c r="D372" s="115"/>
    </row>
    <row r="373" spans="1:4" ht="23.25" customHeight="1">
      <c r="A373" s="32"/>
      <c r="B373" s="32"/>
      <c r="C373" s="32"/>
      <c r="D373" s="115"/>
    </row>
    <row r="374" spans="1:4" ht="23.25" customHeight="1">
      <c r="A374" s="32"/>
      <c r="B374" s="32"/>
      <c r="C374" s="32"/>
      <c r="D374" s="115"/>
    </row>
    <row r="375" spans="1:4" ht="23.25" customHeight="1">
      <c r="A375" s="32"/>
      <c r="B375" s="32"/>
      <c r="C375" s="32"/>
      <c r="D375" s="115"/>
    </row>
    <row r="376" spans="1:4" ht="23.25" customHeight="1">
      <c r="A376" s="32"/>
      <c r="B376" s="32"/>
      <c r="C376" s="32"/>
      <c r="D376" s="115"/>
    </row>
    <row r="377" spans="1:4" ht="23.25" customHeight="1">
      <c r="A377" s="32"/>
      <c r="B377" s="32"/>
      <c r="C377" s="32"/>
      <c r="D377" s="115"/>
    </row>
    <row r="378" spans="1:4" ht="23.25" customHeight="1">
      <c r="A378" s="32"/>
      <c r="B378" s="32"/>
      <c r="C378" s="32"/>
      <c r="D378" s="115"/>
    </row>
    <row r="379" spans="1:4" ht="23.25" customHeight="1">
      <c r="A379" s="32"/>
      <c r="B379" s="32"/>
      <c r="C379" s="32"/>
      <c r="D379" s="115"/>
    </row>
    <row r="380" spans="1:4" ht="23.25" customHeight="1">
      <c r="A380" s="32"/>
      <c r="B380" s="32"/>
      <c r="C380" s="32"/>
      <c r="D380" s="115"/>
    </row>
    <row r="381" spans="1:4" ht="23.25" customHeight="1">
      <c r="A381" s="32"/>
      <c r="B381" s="32"/>
      <c r="C381" s="32"/>
      <c r="D381" s="115"/>
    </row>
    <row r="382" spans="1:4" ht="23.25" customHeight="1">
      <c r="A382" s="32"/>
      <c r="B382" s="32"/>
      <c r="C382" s="32"/>
      <c r="D382" s="115"/>
    </row>
    <row r="383" spans="1:4" ht="23.25" customHeight="1">
      <c r="A383" s="32"/>
      <c r="B383" s="32"/>
      <c r="C383" s="32"/>
      <c r="D383" s="115"/>
    </row>
    <row r="384" spans="1:4" ht="23.25" customHeight="1">
      <c r="A384" s="32"/>
      <c r="B384" s="32"/>
      <c r="C384" s="32"/>
      <c r="D384" s="115"/>
    </row>
    <row r="385" spans="1:4" ht="23.25" customHeight="1">
      <c r="A385" s="32"/>
      <c r="B385" s="32"/>
      <c r="C385" s="32"/>
      <c r="D385" s="115"/>
    </row>
    <row r="386" spans="1:4" ht="23.25" customHeight="1">
      <c r="A386" s="32"/>
      <c r="B386" s="32"/>
      <c r="C386" s="32"/>
      <c r="D386" s="115"/>
    </row>
    <row r="387" spans="1:4" ht="23.25" customHeight="1">
      <c r="A387" s="32"/>
      <c r="B387" s="32"/>
      <c r="C387" s="32"/>
      <c r="D387" s="115"/>
    </row>
    <row r="388" spans="1:4" ht="23.25" customHeight="1">
      <c r="A388" s="32"/>
      <c r="B388" s="32"/>
      <c r="C388" s="32"/>
      <c r="D388" s="115"/>
    </row>
    <row r="389" spans="1:4" ht="23.25" customHeight="1">
      <c r="A389" s="32"/>
      <c r="B389" s="32"/>
      <c r="C389" s="32"/>
      <c r="D389" s="115"/>
    </row>
    <row r="390" spans="1:4" ht="23.25" customHeight="1">
      <c r="A390" s="32"/>
      <c r="B390" s="32"/>
      <c r="C390" s="32"/>
      <c r="D390" s="115"/>
    </row>
    <row r="391" spans="1:4" ht="23.25" customHeight="1">
      <c r="A391" s="32"/>
      <c r="B391" s="32"/>
      <c r="C391" s="32"/>
      <c r="D391" s="115"/>
    </row>
    <row r="392" spans="1:4" ht="23.25" customHeight="1">
      <c r="A392" s="32"/>
      <c r="B392" s="32"/>
      <c r="C392" s="32"/>
      <c r="D392" s="115"/>
    </row>
    <row r="393" spans="1:4" ht="23.25" customHeight="1">
      <c r="A393" s="32"/>
      <c r="B393" s="32"/>
      <c r="C393" s="32"/>
      <c r="D393" s="115"/>
    </row>
    <row r="394" spans="1:4" ht="23.25" customHeight="1">
      <c r="A394" s="32"/>
      <c r="B394" s="32"/>
      <c r="C394" s="32"/>
      <c r="D394" s="115"/>
    </row>
    <row r="395" spans="1:4" ht="23.25" customHeight="1">
      <c r="A395" s="32"/>
      <c r="B395" s="32"/>
      <c r="C395" s="32"/>
      <c r="D395" s="115"/>
    </row>
    <row r="396" spans="1:4" ht="23.25" customHeight="1">
      <c r="A396" s="32"/>
      <c r="B396" s="32"/>
      <c r="C396" s="32"/>
      <c r="D396" s="115"/>
    </row>
    <row r="397" spans="1:4" ht="23.25" customHeight="1">
      <c r="A397" s="32"/>
      <c r="B397" s="32"/>
      <c r="C397" s="32"/>
      <c r="D397" s="115"/>
    </row>
    <row r="398" spans="1:4" ht="23.25" customHeight="1">
      <c r="A398" s="32"/>
      <c r="B398" s="32"/>
      <c r="C398" s="32"/>
      <c r="D398" s="115"/>
    </row>
    <row r="399" spans="1:4" ht="23.25" customHeight="1">
      <c r="A399" s="32"/>
      <c r="B399" s="32"/>
      <c r="C399" s="32"/>
      <c r="D399" s="115"/>
    </row>
    <row r="400" spans="1:4" ht="23.25" customHeight="1">
      <c r="A400" s="32"/>
      <c r="B400" s="32"/>
      <c r="C400" s="32"/>
      <c r="D400" s="115"/>
    </row>
    <row r="401" spans="1:4" ht="23.25" customHeight="1">
      <c r="A401" s="32"/>
      <c r="B401" s="32"/>
      <c r="C401" s="32"/>
      <c r="D401" s="115"/>
    </row>
    <row r="402" spans="1:4" ht="23.25" customHeight="1">
      <c r="A402" s="32"/>
      <c r="B402" s="32"/>
      <c r="C402" s="32"/>
      <c r="D402" s="115"/>
    </row>
    <row r="403" spans="1:4" ht="23.25" customHeight="1">
      <c r="A403" s="32"/>
      <c r="B403" s="32"/>
      <c r="C403" s="32"/>
      <c r="D403" s="115"/>
    </row>
    <row r="404" spans="1:4" ht="23.25" customHeight="1">
      <c r="A404" s="32"/>
      <c r="B404" s="32"/>
      <c r="C404" s="32"/>
      <c r="D404" s="115"/>
    </row>
    <row r="405" spans="1:4" ht="23.25" customHeight="1">
      <c r="A405" s="32"/>
      <c r="B405" s="32"/>
      <c r="C405" s="32"/>
      <c r="D405" s="115"/>
    </row>
    <row r="406" spans="1:4" ht="23.25" customHeight="1">
      <c r="A406" s="32"/>
      <c r="B406" s="32"/>
      <c r="C406" s="32"/>
      <c r="D406" s="115"/>
    </row>
    <row r="407" spans="1:4" ht="23.25" customHeight="1">
      <c r="A407" s="32"/>
      <c r="B407" s="32"/>
      <c r="C407" s="32"/>
      <c r="D407" s="115"/>
    </row>
    <row r="408" spans="1:4" ht="23.25" customHeight="1">
      <c r="A408" s="32"/>
      <c r="B408" s="32"/>
      <c r="C408" s="32"/>
      <c r="D408" s="115"/>
    </row>
    <row r="409" spans="1:4" ht="23.25" customHeight="1">
      <c r="A409" s="32"/>
      <c r="B409" s="32"/>
      <c r="C409" s="32"/>
      <c r="D409" s="115"/>
    </row>
    <row r="410" spans="1:4" ht="23.25" customHeight="1">
      <c r="A410" s="32"/>
      <c r="B410" s="32"/>
      <c r="C410" s="32"/>
      <c r="D410" s="115"/>
    </row>
    <row r="411" spans="1:4" ht="23.25" customHeight="1">
      <c r="A411" s="32"/>
      <c r="B411" s="32"/>
      <c r="C411" s="32"/>
      <c r="D411" s="115"/>
    </row>
    <row r="412" spans="1:4" ht="23.25" customHeight="1">
      <c r="A412" s="32"/>
      <c r="B412" s="32"/>
      <c r="C412" s="32"/>
      <c r="D412" s="115"/>
    </row>
    <row r="413" spans="1:4" ht="23.25" customHeight="1">
      <c r="A413" s="32"/>
      <c r="B413" s="32"/>
      <c r="C413" s="32"/>
      <c r="D413" s="115"/>
    </row>
    <row r="414" spans="1:4" ht="23.25" customHeight="1">
      <c r="A414" s="32"/>
      <c r="B414" s="32"/>
      <c r="C414" s="32"/>
      <c r="D414" s="115"/>
    </row>
    <row r="415" spans="1:4" ht="23.25" customHeight="1">
      <c r="A415" s="32"/>
      <c r="B415" s="32"/>
      <c r="C415" s="32"/>
      <c r="D415" s="115"/>
    </row>
    <row r="416" spans="1:4" ht="23.25" customHeight="1">
      <c r="A416" s="32"/>
      <c r="B416" s="32"/>
      <c r="C416" s="32"/>
      <c r="D416" s="115"/>
    </row>
    <row r="417" spans="1:4" ht="23.25" customHeight="1">
      <c r="A417" s="32"/>
      <c r="B417" s="32"/>
      <c r="C417" s="32"/>
      <c r="D417" s="115"/>
    </row>
    <row r="418" spans="1:4" ht="23.25" customHeight="1">
      <c r="A418" s="32"/>
      <c r="B418" s="32"/>
      <c r="C418" s="32"/>
      <c r="D418" s="115"/>
    </row>
    <row r="419" spans="1:4" ht="23.25" customHeight="1">
      <c r="A419" s="32"/>
      <c r="B419" s="32"/>
      <c r="C419" s="32"/>
      <c r="D419" s="115"/>
    </row>
    <row r="420" spans="1:4" ht="23.25" customHeight="1">
      <c r="A420" s="32"/>
      <c r="B420" s="32"/>
      <c r="C420" s="32"/>
      <c r="D420" s="115"/>
    </row>
    <row r="421" spans="1:4" ht="23.25" customHeight="1">
      <c r="A421" s="32"/>
      <c r="B421" s="32"/>
      <c r="C421" s="32"/>
      <c r="D421" s="115"/>
    </row>
    <row r="422" spans="1:4" ht="23.25" customHeight="1">
      <c r="A422" s="32"/>
      <c r="B422" s="32"/>
      <c r="C422" s="32"/>
      <c r="D422" s="115"/>
    </row>
    <row r="423" spans="1:4" ht="23.25" customHeight="1">
      <c r="A423" s="32"/>
      <c r="B423" s="32"/>
      <c r="C423" s="32"/>
      <c r="D423" s="115"/>
    </row>
    <row r="424" spans="1:4" ht="23.25" customHeight="1">
      <c r="A424" s="32"/>
      <c r="B424" s="32"/>
      <c r="C424" s="32"/>
      <c r="D424" s="115"/>
    </row>
    <row r="425" spans="1:4" ht="23.25" customHeight="1">
      <c r="A425" s="32"/>
      <c r="B425" s="32"/>
      <c r="C425" s="32"/>
      <c r="D425" s="115"/>
    </row>
    <row r="426" spans="1:4" ht="23.25" customHeight="1">
      <c r="A426" s="32"/>
      <c r="B426" s="32"/>
      <c r="C426" s="32"/>
      <c r="D426" s="115"/>
    </row>
    <row r="427" spans="1:4" ht="23.25" customHeight="1">
      <c r="A427" s="32"/>
      <c r="B427" s="32"/>
      <c r="C427" s="32"/>
      <c r="D427" s="115"/>
    </row>
    <row r="428" spans="1:4" ht="23.25" customHeight="1">
      <c r="A428" s="32"/>
      <c r="B428" s="32"/>
      <c r="C428" s="32"/>
      <c r="D428" s="115"/>
    </row>
    <row r="429" spans="1:4" ht="23.25" customHeight="1">
      <c r="A429" s="32"/>
      <c r="B429" s="32"/>
      <c r="C429" s="32"/>
      <c r="D429" s="115"/>
    </row>
    <row r="430" spans="1:4" ht="23.25" customHeight="1">
      <c r="A430" s="32"/>
      <c r="B430" s="32"/>
      <c r="C430" s="32"/>
      <c r="D430" s="115"/>
    </row>
    <row r="431" spans="1:4" ht="23.25" customHeight="1">
      <c r="A431" s="32"/>
      <c r="B431" s="32"/>
      <c r="C431" s="32"/>
      <c r="D431" s="115"/>
    </row>
    <row r="432" spans="1:4" ht="23.25" customHeight="1">
      <c r="A432" s="32"/>
      <c r="B432" s="32"/>
      <c r="C432" s="32"/>
      <c r="D432" s="115"/>
    </row>
    <row r="433" spans="1:4" ht="23.25" customHeight="1">
      <c r="A433" s="32"/>
      <c r="B433" s="32"/>
      <c r="C433" s="32"/>
      <c r="D433" s="115"/>
    </row>
    <row r="434" spans="1:4" ht="23.25" customHeight="1">
      <c r="A434" s="32"/>
      <c r="B434" s="32"/>
      <c r="C434" s="32"/>
      <c r="D434" s="115"/>
    </row>
    <row r="435" spans="1:4" ht="23.25" customHeight="1">
      <c r="A435" s="32"/>
      <c r="B435" s="32"/>
      <c r="C435" s="32"/>
      <c r="D435" s="115"/>
    </row>
    <row r="436" spans="1:4" ht="23.25" customHeight="1">
      <c r="A436" s="32"/>
      <c r="B436" s="32"/>
      <c r="C436" s="32"/>
      <c r="D436" s="115"/>
    </row>
    <row r="437" spans="1:4" ht="23.25" customHeight="1">
      <c r="A437" s="32"/>
      <c r="B437" s="32"/>
      <c r="C437" s="32"/>
      <c r="D437" s="115"/>
    </row>
    <row r="438" spans="1:4" ht="23.25" customHeight="1">
      <c r="A438" s="32"/>
      <c r="B438" s="32"/>
      <c r="C438" s="32"/>
      <c r="D438" s="115"/>
    </row>
    <row r="439" spans="1:4" ht="23.25" customHeight="1">
      <c r="A439" s="32"/>
      <c r="B439" s="32"/>
      <c r="C439" s="32"/>
      <c r="D439" s="115"/>
    </row>
    <row r="440" spans="1:4" ht="23.25" customHeight="1">
      <c r="A440" s="32"/>
      <c r="B440" s="32"/>
      <c r="C440" s="32"/>
      <c r="D440" s="115"/>
    </row>
    <row r="441" spans="1:4" ht="23.25" customHeight="1">
      <c r="A441" s="32"/>
      <c r="B441" s="32"/>
      <c r="C441" s="32"/>
      <c r="D441" s="115"/>
    </row>
    <row r="442" spans="1:4" ht="23.25" customHeight="1">
      <c r="A442" s="32"/>
      <c r="B442" s="32"/>
      <c r="C442" s="32"/>
      <c r="D442" s="115"/>
    </row>
    <row r="443" spans="1:4" ht="23.25" customHeight="1">
      <c r="A443" s="32"/>
      <c r="B443" s="32"/>
      <c r="C443" s="32"/>
      <c r="D443" s="115"/>
    </row>
    <row r="444" spans="1:4" ht="23.25" customHeight="1">
      <c r="A444" s="32"/>
      <c r="B444" s="32"/>
      <c r="C444" s="32"/>
      <c r="D444" s="115"/>
    </row>
    <row r="445" spans="1:4" ht="23.25" customHeight="1">
      <c r="A445" s="32"/>
      <c r="B445" s="32"/>
      <c r="C445" s="32"/>
      <c r="D445" s="115"/>
    </row>
    <row r="446" spans="1:4" ht="23.25" customHeight="1">
      <c r="A446" s="32"/>
      <c r="B446" s="32"/>
      <c r="C446" s="32"/>
      <c r="D446" s="115"/>
    </row>
    <row r="447" spans="1:4" ht="23.25" customHeight="1">
      <c r="A447" s="32"/>
      <c r="B447" s="32"/>
      <c r="C447" s="32"/>
      <c r="D447" s="115"/>
    </row>
    <row r="448" spans="1:4" ht="23.25" customHeight="1">
      <c r="A448" s="32"/>
      <c r="B448" s="32"/>
      <c r="C448" s="32"/>
      <c r="D448" s="115"/>
    </row>
    <row r="449" spans="1:4" ht="23.25" customHeight="1">
      <c r="A449" s="32"/>
      <c r="B449" s="32"/>
      <c r="C449" s="32"/>
      <c r="D449" s="115"/>
    </row>
    <row r="450" spans="1:4" ht="23.25" customHeight="1">
      <c r="A450" s="32"/>
      <c r="B450" s="32"/>
      <c r="C450" s="32"/>
      <c r="D450" s="115"/>
    </row>
    <row r="451" spans="1:4" ht="23.25" customHeight="1">
      <c r="A451" s="32"/>
      <c r="B451" s="32"/>
      <c r="C451" s="32"/>
      <c r="D451" s="115"/>
    </row>
    <row r="452" spans="1:4" ht="23.25" customHeight="1">
      <c r="A452" s="32"/>
      <c r="B452" s="32"/>
      <c r="C452" s="32"/>
      <c r="D452" s="115"/>
    </row>
    <row r="453" spans="1:4" ht="23.25" customHeight="1">
      <c r="A453" s="32"/>
      <c r="B453" s="32"/>
      <c r="C453" s="32"/>
      <c r="D453" s="115"/>
    </row>
    <row r="454" spans="1:4" ht="23.25" customHeight="1">
      <c r="A454" s="32"/>
      <c r="B454" s="32"/>
      <c r="C454" s="32"/>
      <c r="D454" s="115"/>
    </row>
    <row r="455" spans="1:4" ht="23.25" customHeight="1">
      <c r="A455" s="32"/>
      <c r="B455" s="32"/>
      <c r="C455" s="32"/>
      <c r="D455" s="115"/>
    </row>
    <row r="456" spans="1:4" ht="23.25" customHeight="1">
      <c r="A456" s="32"/>
      <c r="B456" s="32"/>
      <c r="C456" s="32"/>
      <c r="D456" s="115"/>
    </row>
    <row r="457" spans="1:4" ht="23.25" customHeight="1">
      <c r="A457" s="32"/>
      <c r="B457" s="32"/>
      <c r="C457" s="32"/>
      <c r="D457" s="115"/>
    </row>
    <row r="458" spans="1:4" ht="23.25" customHeight="1">
      <c r="A458" s="32"/>
      <c r="B458" s="32"/>
      <c r="C458" s="32"/>
      <c r="D458" s="115"/>
    </row>
    <row r="459" spans="1:4" ht="23.25" customHeight="1">
      <c r="A459" s="32"/>
      <c r="B459" s="32"/>
      <c r="C459" s="32"/>
      <c r="D459" s="115"/>
    </row>
    <row r="460" spans="1:4" ht="23.25" customHeight="1">
      <c r="A460" s="32"/>
      <c r="B460" s="32"/>
      <c r="C460" s="32"/>
      <c r="D460" s="115"/>
    </row>
    <row r="461" spans="1:4" ht="23.25" customHeight="1">
      <c r="A461" s="32"/>
      <c r="B461" s="32"/>
      <c r="C461" s="32"/>
      <c r="D461" s="115"/>
    </row>
    <row r="462" spans="1:4" ht="23.25" customHeight="1">
      <c r="A462" s="32"/>
      <c r="B462" s="32"/>
      <c r="C462" s="32"/>
      <c r="D462" s="115"/>
    </row>
    <row r="463" spans="1:4" ht="23.25" customHeight="1">
      <c r="A463" s="32"/>
      <c r="B463" s="32"/>
      <c r="C463" s="32"/>
      <c r="D463" s="115"/>
    </row>
    <row r="464" spans="1:4" ht="23.25" customHeight="1">
      <c r="A464" s="32"/>
      <c r="B464" s="32"/>
      <c r="C464" s="32"/>
      <c r="D464" s="115"/>
    </row>
    <row r="465" spans="1:4" ht="23.25" customHeight="1">
      <c r="A465" s="32"/>
      <c r="B465" s="32"/>
      <c r="C465" s="32"/>
      <c r="D465" s="115"/>
    </row>
    <row r="466" spans="1:4" ht="23.25" customHeight="1">
      <c r="A466" s="32"/>
      <c r="B466" s="32"/>
      <c r="C466" s="32"/>
      <c r="D466" s="115"/>
    </row>
    <row r="467" spans="1:4" ht="23.25" customHeight="1">
      <c r="A467" s="32"/>
      <c r="B467" s="32"/>
      <c r="C467" s="32"/>
      <c r="D467" s="115"/>
    </row>
    <row r="468" spans="1:4" ht="23.25" customHeight="1">
      <c r="A468" s="32"/>
      <c r="B468" s="32"/>
      <c r="C468" s="32"/>
      <c r="D468" s="115"/>
    </row>
    <row r="469" spans="1:4" ht="23.25" customHeight="1">
      <c r="A469" s="32"/>
      <c r="B469" s="32"/>
      <c r="C469" s="32"/>
      <c r="D469" s="115"/>
    </row>
    <row r="470" spans="1:4" ht="23.25" customHeight="1">
      <c r="A470" s="32"/>
      <c r="B470" s="32"/>
      <c r="C470" s="32"/>
      <c r="D470" s="115"/>
    </row>
    <row r="471" spans="1:4" ht="23.25" customHeight="1">
      <c r="A471" s="32"/>
      <c r="B471" s="32"/>
      <c r="C471" s="32"/>
      <c r="D471" s="115"/>
    </row>
    <row r="472" spans="1:4" ht="23.25" customHeight="1">
      <c r="A472" s="32"/>
      <c r="B472" s="32"/>
      <c r="C472" s="32"/>
      <c r="D472" s="115"/>
    </row>
    <row r="473" spans="1:4" ht="23.25" customHeight="1">
      <c r="A473" s="32"/>
      <c r="B473" s="32"/>
      <c r="C473" s="32"/>
      <c r="D473" s="115"/>
    </row>
    <row r="474" spans="1:4" ht="23.25" customHeight="1">
      <c r="A474" s="32"/>
      <c r="B474" s="32"/>
      <c r="C474" s="32"/>
      <c r="D474" s="115"/>
    </row>
    <row r="475" spans="1:4" ht="23.25" customHeight="1">
      <c r="A475" s="32"/>
      <c r="B475" s="32"/>
      <c r="C475" s="32"/>
      <c r="D475" s="115"/>
    </row>
    <row r="476" spans="1:4" ht="23.25" customHeight="1">
      <c r="A476" s="32"/>
      <c r="B476" s="32"/>
      <c r="C476" s="32"/>
      <c r="D476" s="115"/>
    </row>
    <row r="477" spans="1:4" ht="23.25" customHeight="1">
      <c r="A477" s="32"/>
      <c r="B477" s="32"/>
      <c r="C477" s="32"/>
      <c r="D477" s="115"/>
    </row>
    <row r="478" spans="1:4" ht="23.25" customHeight="1">
      <c r="A478" s="32"/>
      <c r="B478" s="32"/>
      <c r="C478" s="32"/>
      <c r="D478" s="115"/>
    </row>
    <row r="479" spans="1:4" ht="23.25" customHeight="1">
      <c r="A479" s="32"/>
      <c r="B479" s="32"/>
      <c r="C479" s="32"/>
      <c r="D479" s="115"/>
    </row>
    <row r="480" spans="1:4" ht="23.25" customHeight="1">
      <c r="A480" s="32"/>
      <c r="B480" s="32"/>
      <c r="C480" s="32"/>
      <c r="D480" s="115"/>
    </row>
    <row r="481" spans="1:4" ht="23.25" customHeight="1">
      <c r="A481" s="32"/>
      <c r="B481" s="32"/>
      <c r="C481" s="32"/>
      <c r="D481" s="115"/>
    </row>
    <row r="482" spans="1:4" ht="23.25" customHeight="1">
      <c r="A482" s="32"/>
      <c r="B482" s="32"/>
      <c r="C482" s="32"/>
      <c r="D482" s="115"/>
    </row>
    <row r="483" spans="1:4" ht="23.25" customHeight="1">
      <c r="A483" s="32"/>
      <c r="B483" s="32"/>
      <c r="C483" s="32"/>
      <c r="D483" s="115"/>
    </row>
    <row r="484" spans="1:4" ht="23.25" customHeight="1">
      <c r="A484" s="32"/>
      <c r="B484" s="32"/>
      <c r="C484" s="32"/>
      <c r="D484" s="115"/>
    </row>
    <row r="485" spans="1:4" ht="23.25" customHeight="1">
      <c r="A485" s="32"/>
      <c r="B485" s="32"/>
      <c r="C485" s="32"/>
      <c r="D485" s="115"/>
    </row>
    <row r="486" spans="1:4" ht="23.25" customHeight="1">
      <c r="A486" s="32"/>
      <c r="B486" s="32"/>
      <c r="C486" s="32"/>
      <c r="D486" s="115"/>
    </row>
    <row r="487" spans="1:4" ht="23.25" customHeight="1">
      <c r="A487" s="32"/>
      <c r="B487" s="32"/>
      <c r="C487" s="32"/>
      <c r="D487" s="115"/>
    </row>
    <row r="488" spans="1:4" ht="23.25" customHeight="1">
      <c r="A488" s="32"/>
      <c r="B488" s="32"/>
      <c r="C488" s="32"/>
      <c r="D488" s="115"/>
    </row>
    <row r="489" spans="1:4" ht="23.25" customHeight="1">
      <c r="A489" s="32"/>
      <c r="B489" s="32"/>
      <c r="C489" s="32"/>
      <c r="D489" s="115"/>
    </row>
    <row r="490" spans="1:4" ht="23.25" customHeight="1">
      <c r="A490" s="32"/>
      <c r="B490" s="32"/>
      <c r="C490" s="32"/>
      <c r="D490" s="115"/>
    </row>
    <row r="491" spans="1:4" ht="23.25" customHeight="1">
      <c r="A491" s="32"/>
      <c r="B491" s="32"/>
      <c r="C491" s="32"/>
      <c r="D491" s="115"/>
    </row>
    <row r="492" spans="1:4" ht="23.25" customHeight="1">
      <c r="A492" s="32"/>
      <c r="B492" s="32"/>
      <c r="C492" s="32"/>
      <c r="D492" s="115"/>
    </row>
    <row r="493" spans="1:4" ht="23.25" customHeight="1">
      <c r="A493" s="32"/>
      <c r="B493" s="32"/>
      <c r="C493" s="32"/>
      <c r="D493" s="115"/>
    </row>
    <row r="494" spans="1:4" ht="23.25" customHeight="1">
      <c r="A494" s="32"/>
      <c r="B494" s="32"/>
      <c r="C494" s="32"/>
      <c r="D494" s="115"/>
    </row>
    <row r="495" spans="1:4" ht="23.25" customHeight="1">
      <c r="A495" s="32"/>
      <c r="B495" s="32"/>
      <c r="C495" s="32"/>
      <c r="D495" s="115"/>
    </row>
    <row r="496" spans="1:4" ht="23.25" customHeight="1">
      <c r="A496" s="32"/>
      <c r="B496" s="32"/>
      <c r="C496" s="32"/>
      <c r="D496" s="115"/>
    </row>
    <row r="497" spans="1:4" ht="23.25" customHeight="1">
      <c r="A497" s="32"/>
      <c r="B497" s="32"/>
      <c r="C497" s="32"/>
      <c r="D497" s="115"/>
    </row>
    <row r="498" spans="1:4" ht="23.25" customHeight="1">
      <c r="A498" s="32"/>
      <c r="B498" s="32"/>
      <c r="C498" s="32"/>
      <c r="D498" s="115"/>
    </row>
    <row r="499" spans="1:4" ht="23.25" customHeight="1">
      <c r="A499" s="32"/>
      <c r="B499" s="32"/>
      <c r="C499" s="32"/>
      <c r="D499" s="115"/>
    </row>
    <row r="500" spans="1:4" ht="23.25" customHeight="1">
      <c r="A500" s="32"/>
      <c r="B500" s="32"/>
      <c r="C500" s="32"/>
      <c r="D500" s="115"/>
    </row>
    <row r="501" spans="1:4" ht="23.25" customHeight="1">
      <c r="A501" s="32"/>
      <c r="B501" s="32"/>
      <c r="C501" s="32"/>
      <c r="D501" s="115"/>
    </row>
    <row r="502" spans="1:4" ht="23.25" customHeight="1">
      <c r="A502" s="32"/>
      <c r="B502" s="32"/>
      <c r="C502" s="32"/>
      <c r="D502" s="115"/>
    </row>
    <row r="503" spans="1:4" ht="23.25" customHeight="1">
      <c r="A503" s="32"/>
      <c r="B503" s="32"/>
      <c r="C503" s="32"/>
      <c r="D503" s="115"/>
    </row>
    <row r="504" spans="1:4" ht="23.25" customHeight="1">
      <c r="A504" s="32"/>
      <c r="B504" s="32"/>
      <c r="C504" s="32"/>
      <c r="D504" s="115"/>
    </row>
    <row r="505" spans="1:4" ht="23.25" customHeight="1">
      <c r="A505" s="32"/>
      <c r="B505" s="32"/>
      <c r="C505" s="32"/>
      <c r="D505" s="115"/>
    </row>
    <row r="506" spans="1:4" ht="23.25" customHeight="1">
      <c r="A506" s="32"/>
      <c r="B506" s="32"/>
      <c r="C506" s="32"/>
      <c r="D506" s="115"/>
    </row>
    <row r="507" spans="1:4" ht="23.25" customHeight="1">
      <c r="A507" s="32"/>
      <c r="B507" s="32"/>
      <c r="C507" s="32"/>
      <c r="D507" s="115"/>
    </row>
    <row r="508" spans="1:4" ht="23.25" customHeight="1">
      <c r="A508" s="32"/>
      <c r="B508" s="32"/>
      <c r="C508" s="32"/>
      <c r="D508" s="115"/>
    </row>
    <row r="509" spans="1:4" ht="23.25" customHeight="1">
      <c r="A509" s="32"/>
      <c r="B509" s="32"/>
      <c r="C509" s="32"/>
      <c r="D509" s="115"/>
    </row>
    <row r="510" spans="1:4" ht="23.25" customHeight="1">
      <c r="A510" s="32"/>
      <c r="B510" s="32"/>
      <c r="C510" s="32"/>
      <c r="D510" s="115"/>
    </row>
    <row r="511" spans="1:4" ht="23.25" customHeight="1">
      <c r="A511" s="32"/>
      <c r="B511" s="32"/>
      <c r="C511" s="32"/>
      <c r="D511" s="115"/>
    </row>
    <row r="512" spans="1:4" ht="23.25" customHeight="1">
      <c r="A512" s="32"/>
      <c r="B512" s="32"/>
      <c r="C512" s="32"/>
      <c r="D512" s="115"/>
    </row>
    <row r="513" spans="1:4" ht="23.25" customHeight="1">
      <c r="A513" s="32"/>
      <c r="B513" s="32"/>
      <c r="C513" s="32"/>
      <c r="D513" s="115"/>
    </row>
    <row r="514" spans="1:4" ht="23.25" customHeight="1">
      <c r="A514" s="32"/>
      <c r="B514" s="32"/>
      <c r="C514" s="32"/>
      <c r="D514" s="115"/>
    </row>
    <row r="515" spans="1:4" ht="23.25" customHeight="1">
      <c r="A515" s="32"/>
      <c r="B515" s="32"/>
      <c r="C515" s="32"/>
      <c r="D515" s="115"/>
    </row>
    <row r="516" spans="1:4" ht="23.25" customHeight="1">
      <c r="A516" s="32"/>
      <c r="B516" s="32"/>
      <c r="C516" s="32"/>
      <c r="D516" s="115"/>
    </row>
    <row r="517" spans="1:4" ht="23.25" customHeight="1">
      <c r="A517" s="32"/>
      <c r="B517" s="32"/>
      <c r="C517" s="32"/>
      <c r="D517" s="115"/>
    </row>
    <row r="518" spans="1:4" ht="23.25" customHeight="1">
      <c r="A518" s="32"/>
      <c r="B518" s="32"/>
      <c r="C518" s="32"/>
      <c r="D518" s="115"/>
    </row>
    <row r="519" spans="1:4" ht="23.25" customHeight="1">
      <c r="A519" s="32"/>
      <c r="B519" s="32"/>
      <c r="C519" s="32"/>
      <c r="D519" s="115"/>
    </row>
    <row r="520" spans="1:4" ht="23.25" customHeight="1">
      <c r="A520" s="32"/>
      <c r="B520" s="32"/>
      <c r="C520" s="32"/>
      <c r="D520" s="115"/>
    </row>
    <row r="521" spans="1:4" ht="23.25" customHeight="1">
      <c r="A521" s="32"/>
      <c r="B521" s="32"/>
      <c r="C521" s="32"/>
      <c r="D521" s="115"/>
    </row>
    <row r="522" spans="1:4" ht="23.25" customHeight="1">
      <c r="A522" s="32"/>
      <c r="B522" s="32"/>
      <c r="C522" s="32"/>
      <c r="D522" s="115"/>
    </row>
    <row r="523" spans="1:4" ht="23.25" customHeight="1">
      <c r="A523" s="32"/>
      <c r="B523" s="32"/>
      <c r="C523" s="32"/>
      <c r="D523" s="115"/>
    </row>
    <row r="524" spans="1:4" ht="23.25" customHeight="1">
      <c r="A524" s="32"/>
      <c r="B524" s="32"/>
      <c r="C524" s="32"/>
      <c r="D524" s="115"/>
    </row>
    <row r="525" spans="1:4" ht="23.25" customHeight="1">
      <c r="A525" s="32"/>
      <c r="B525" s="32"/>
      <c r="C525" s="32"/>
      <c r="D525" s="115"/>
    </row>
    <row r="526" spans="1:4" ht="23.25" customHeight="1">
      <c r="A526" s="32"/>
      <c r="B526" s="32"/>
      <c r="C526" s="32"/>
      <c r="D526" s="115"/>
    </row>
    <row r="527" spans="1:4" ht="23.25" customHeight="1">
      <c r="A527" s="32"/>
      <c r="B527" s="32"/>
      <c r="C527" s="32"/>
      <c r="D527" s="115"/>
    </row>
    <row r="528" spans="1:4" ht="23.25" customHeight="1">
      <c r="A528" s="32"/>
      <c r="B528" s="32"/>
      <c r="C528" s="32"/>
      <c r="D528" s="115"/>
    </row>
    <row r="529" spans="1:4" ht="23.25" customHeight="1">
      <c r="A529" s="32"/>
      <c r="B529" s="32"/>
      <c r="C529" s="32"/>
      <c r="D529" s="115"/>
    </row>
    <row r="530" spans="1:4" ht="23.25" customHeight="1">
      <c r="A530" s="32"/>
      <c r="B530" s="32"/>
      <c r="C530" s="32"/>
      <c r="D530" s="115"/>
    </row>
    <row r="531" spans="1:4" ht="23.25" customHeight="1">
      <c r="A531" s="32"/>
      <c r="B531" s="32"/>
      <c r="C531" s="32"/>
      <c r="D531" s="115"/>
    </row>
    <row r="532" spans="1:4" ht="23.25" customHeight="1">
      <c r="A532" s="32"/>
      <c r="B532" s="32"/>
      <c r="C532" s="32"/>
      <c r="D532" s="115"/>
    </row>
    <row r="533" spans="1:4" ht="23.25" customHeight="1">
      <c r="A533" s="32"/>
      <c r="B533" s="32"/>
      <c r="C533" s="32"/>
      <c r="D533" s="115"/>
    </row>
    <row r="534" spans="1:4" ht="23.25" customHeight="1">
      <c r="A534" s="32"/>
      <c r="B534" s="32"/>
      <c r="C534" s="32"/>
      <c r="D534" s="115"/>
    </row>
    <row r="535" spans="1:4" ht="23.25" customHeight="1">
      <c r="A535" s="32"/>
      <c r="B535" s="32"/>
      <c r="C535" s="32"/>
      <c r="D535" s="115"/>
    </row>
    <row r="536" spans="1:4" ht="23.25" customHeight="1">
      <c r="A536" s="32"/>
      <c r="B536" s="32"/>
      <c r="C536" s="32"/>
      <c r="D536" s="115"/>
    </row>
    <row r="537" spans="1:4" ht="23.25" customHeight="1">
      <c r="A537" s="32"/>
      <c r="B537" s="32"/>
      <c r="C537" s="32"/>
      <c r="D537" s="115"/>
    </row>
    <row r="538" spans="1:4" ht="23.25" customHeight="1">
      <c r="A538" s="32"/>
      <c r="B538" s="32"/>
      <c r="C538" s="32"/>
      <c r="D538" s="115"/>
    </row>
    <row r="539" spans="1:4" ht="23.25" customHeight="1">
      <c r="A539" s="32"/>
      <c r="B539" s="32"/>
      <c r="C539" s="32"/>
      <c r="D539" s="115"/>
    </row>
    <row r="540" spans="1:4" ht="23.25" customHeight="1">
      <c r="A540" s="32"/>
      <c r="B540" s="32"/>
      <c r="C540" s="32"/>
      <c r="D540" s="115"/>
    </row>
    <row r="541" spans="1:4" ht="23.25" customHeight="1">
      <c r="A541" s="32"/>
      <c r="B541" s="32"/>
      <c r="C541" s="32"/>
      <c r="D541" s="115"/>
    </row>
    <row r="542" spans="1:4" ht="23.25" customHeight="1">
      <c r="A542" s="32"/>
      <c r="B542" s="32"/>
      <c r="C542" s="32"/>
      <c r="D542" s="115"/>
    </row>
    <row r="543" spans="1:4" ht="23.25" customHeight="1">
      <c r="A543" s="32"/>
      <c r="B543" s="32"/>
      <c r="C543" s="32"/>
      <c r="D543" s="115"/>
    </row>
    <row r="544" spans="1:4" ht="23.25" customHeight="1">
      <c r="A544" s="32"/>
      <c r="B544" s="32"/>
      <c r="C544" s="32"/>
      <c r="D544" s="115"/>
    </row>
    <row r="545" spans="1:4" ht="23.25" customHeight="1">
      <c r="A545" s="32"/>
      <c r="B545" s="32"/>
      <c r="C545" s="32"/>
      <c r="D545" s="115"/>
    </row>
    <row r="546" spans="1:4" ht="23.25" customHeight="1">
      <c r="A546" s="32"/>
      <c r="B546" s="32"/>
      <c r="C546" s="32"/>
      <c r="D546" s="115"/>
    </row>
    <row r="547" spans="1:4" ht="23.25" customHeight="1">
      <c r="A547" s="32"/>
      <c r="B547" s="32"/>
      <c r="C547" s="32"/>
      <c r="D547" s="115"/>
    </row>
    <row r="548" spans="1:4" ht="23.25" customHeight="1">
      <c r="A548" s="32"/>
      <c r="B548" s="32"/>
      <c r="C548" s="32"/>
      <c r="D548" s="115"/>
    </row>
    <row r="549" spans="1:4" ht="23.25" customHeight="1">
      <c r="A549" s="32"/>
      <c r="B549" s="32"/>
      <c r="C549" s="32"/>
      <c r="D549" s="115"/>
    </row>
    <row r="550" spans="1:4" ht="23.25" customHeight="1">
      <c r="A550" s="32"/>
      <c r="B550" s="32"/>
      <c r="C550" s="32"/>
      <c r="D550" s="115"/>
    </row>
    <row r="551" spans="1:4" ht="23.25" customHeight="1">
      <c r="A551" s="32"/>
      <c r="B551" s="32"/>
      <c r="C551" s="32"/>
      <c r="D551" s="115"/>
    </row>
    <row r="552" spans="1:4" ht="23.25" customHeight="1">
      <c r="A552" s="32"/>
      <c r="B552" s="32"/>
      <c r="C552" s="32"/>
      <c r="D552" s="115"/>
    </row>
    <row r="553" spans="1:4" ht="23.25" customHeight="1">
      <c r="A553" s="32"/>
      <c r="B553" s="32"/>
      <c r="C553" s="32"/>
      <c r="D553" s="115"/>
    </row>
    <row r="554" spans="1:4" ht="23.25" customHeight="1">
      <c r="A554" s="32"/>
      <c r="B554" s="32"/>
      <c r="C554" s="32"/>
      <c r="D554" s="115"/>
    </row>
    <row r="555" spans="1:4" ht="23.25" customHeight="1">
      <c r="A555" s="32"/>
      <c r="B555" s="32"/>
      <c r="C555" s="32"/>
      <c r="D555" s="115"/>
    </row>
    <row r="556" spans="1:4" ht="23.25" customHeight="1">
      <c r="A556" s="32"/>
      <c r="B556" s="32"/>
      <c r="C556" s="32"/>
      <c r="D556" s="115"/>
    </row>
    <row r="557" spans="1:4" ht="23.25" customHeight="1">
      <c r="A557" s="32"/>
      <c r="B557" s="32"/>
      <c r="C557" s="32"/>
      <c r="D557" s="115"/>
    </row>
    <row r="558" spans="1:4" ht="23.25" customHeight="1">
      <c r="A558" s="32"/>
      <c r="B558" s="32"/>
      <c r="C558" s="32"/>
      <c r="D558" s="115"/>
    </row>
    <row r="559" spans="1:4" ht="23.25" customHeight="1">
      <c r="A559" s="32"/>
      <c r="B559" s="32"/>
      <c r="C559" s="32"/>
      <c r="D559" s="115"/>
    </row>
    <row r="560" spans="1:4" ht="23.25" customHeight="1">
      <c r="A560" s="32"/>
      <c r="B560" s="32"/>
      <c r="C560" s="32"/>
      <c r="D560" s="115"/>
    </row>
    <row r="561" spans="1:4" ht="23.25" customHeight="1">
      <c r="A561" s="32"/>
      <c r="B561" s="32"/>
      <c r="C561" s="32"/>
      <c r="D561" s="115"/>
    </row>
    <row r="562" spans="1:4" ht="23.25" customHeight="1">
      <c r="A562" s="32"/>
      <c r="B562" s="32"/>
      <c r="C562" s="32"/>
      <c r="D562" s="115"/>
    </row>
    <row r="563" spans="1:4" ht="23.25" customHeight="1">
      <c r="A563" s="32"/>
      <c r="B563" s="32"/>
      <c r="C563" s="32"/>
      <c r="D563" s="115"/>
    </row>
    <row r="564" spans="1:4" ht="23.25" customHeight="1">
      <c r="A564" s="32"/>
      <c r="B564" s="32"/>
      <c r="C564" s="32"/>
      <c r="D564" s="115"/>
    </row>
    <row r="565" spans="1:4" ht="23.25" customHeight="1">
      <c r="A565" s="32"/>
      <c r="B565" s="32"/>
      <c r="C565" s="32"/>
      <c r="D565" s="115"/>
    </row>
    <row r="566" spans="1:4" ht="23.25" customHeight="1">
      <c r="A566" s="32"/>
      <c r="B566" s="32"/>
      <c r="C566" s="32"/>
      <c r="D566" s="115"/>
    </row>
    <row r="567" spans="1:4" ht="23.25" customHeight="1">
      <c r="A567" s="32"/>
      <c r="B567" s="32"/>
      <c r="C567" s="32"/>
      <c r="D567" s="115"/>
    </row>
    <row r="568" spans="1:4" ht="23.25" customHeight="1">
      <c r="A568" s="32"/>
      <c r="B568" s="32"/>
      <c r="C568" s="32"/>
      <c r="D568" s="115"/>
    </row>
    <row r="569" spans="1:4" ht="23.25" customHeight="1">
      <c r="A569" s="32"/>
      <c r="B569" s="32"/>
      <c r="C569" s="32"/>
      <c r="D569" s="115"/>
    </row>
    <row r="570" spans="1:4" ht="23.25" customHeight="1">
      <c r="A570" s="32"/>
      <c r="B570" s="32"/>
      <c r="C570" s="32"/>
      <c r="D570" s="115"/>
    </row>
    <row r="571" spans="1:4" ht="23.25" customHeight="1">
      <c r="A571" s="32"/>
      <c r="B571" s="32"/>
      <c r="C571" s="32"/>
      <c r="D571" s="115"/>
    </row>
    <row r="572" spans="1:4" ht="23.25" customHeight="1">
      <c r="A572" s="32"/>
      <c r="B572" s="32"/>
      <c r="C572" s="32"/>
      <c r="D572" s="115"/>
    </row>
    <row r="573" spans="1:4" ht="23.25" customHeight="1">
      <c r="A573" s="32"/>
      <c r="B573" s="32"/>
      <c r="C573" s="32"/>
      <c r="D573" s="115"/>
    </row>
    <row r="574" spans="1:4" ht="23.25" customHeight="1">
      <c r="A574" s="32"/>
      <c r="B574" s="32"/>
      <c r="C574" s="32"/>
      <c r="D574" s="115"/>
    </row>
    <row r="575" spans="1:4" ht="23.25" customHeight="1">
      <c r="A575" s="32"/>
      <c r="B575" s="32"/>
      <c r="C575" s="32"/>
      <c r="D575" s="115"/>
    </row>
    <row r="576" spans="1:4" ht="23.25" customHeight="1">
      <c r="A576" s="32"/>
      <c r="B576" s="32"/>
      <c r="C576" s="32"/>
      <c r="D576" s="115"/>
    </row>
    <row r="577" spans="1:4" ht="23.25" customHeight="1">
      <c r="A577" s="32"/>
      <c r="B577" s="32"/>
      <c r="C577" s="32"/>
      <c r="D577" s="115"/>
    </row>
    <row r="578" spans="1:4" ht="23.25" customHeight="1">
      <c r="A578" s="32"/>
      <c r="B578" s="32"/>
      <c r="C578" s="32"/>
      <c r="D578" s="115"/>
    </row>
    <row r="579" spans="1:4" ht="23.25" customHeight="1">
      <c r="A579" s="32"/>
      <c r="B579" s="32"/>
      <c r="C579" s="32"/>
      <c r="D579" s="115"/>
    </row>
    <row r="580" spans="1:4" ht="23.25" customHeight="1">
      <c r="A580" s="32"/>
      <c r="B580" s="32"/>
      <c r="C580" s="32"/>
      <c r="D580" s="115"/>
    </row>
    <row r="581" spans="1:4" ht="23.25" customHeight="1">
      <c r="A581" s="32"/>
      <c r="B581" s="32"/>
      <c r="C581" s="32"/>
      <c r="D581" s="115"/>
    </row>
    <row r="582" spans="1:4" ht="23.25" customHeight="1">
      <c r="A582" s="32"/>
      <c r="B582" s="32"/>
      <c r="C582" s="32"/>
      <c r="D582" s="115"/>
    </row>
    <row r="583" spans="1:4" ht="23.25" customHeight="1">
      <c r="A583" s="32"/>
      <c r="B583" s="32"/>
      <c r="C583" s="32"/>
      <c r="D583" s="115"/>
    </row>
    <row r="584" spans="1:4" ht="23.25" customHeight="1">
      <c r="A584" s="32"/>
      <c r="B584" s="32"/>
      <c r="C584" s="32"/>
      <c r="D584" s="115"/>
    </row>
    <row r="585" spans="1:4" ht="23.25" customHeight="1">
      <c r="A585" s="32"/>
      <c r="B585" s="32"/>
      <c r="C585" s="32"/>
      <c r="D585" s="115"/>
    </row>
    <row r="586" spans="1:4" ht="23.25" customHeight="1">
      <c r="A586" s="32"/>
      <c r="B586" s="32"/>
      <c r="C586" s="32"/>
      <c r="D586" s="115"/>
    </row>
    <row r="587" spans="1:4" ht="23.25" customHeight="1">
      <c r="A587" s="32"/>
      <c r="B587" s="32"/>
      <c r="C587" s="32"/>
      <c r="D587" s="115"/>
    </row>
    <row r="588" spans="1:4" ht="23.25" customHeight="1">
      <c r="A588" s="32"/>
      <c r="B588" s="32"/>
      <c r="C588" s="32"/>
      <c r="D588" s="115"/>
    </row>
    <row r="589" spans="1:4" ht="23.25" customHeight="1">
      <c r="A589" s="32"/>
      <c r="B589" s="32"/>
      <c r="C589" s="32"/>
      <c r="D589" s="115"/>
    </row>
    <row r="590" spans="1:4" ht="23.25" customHeight="1">
      <c r="A590" s="32"/>
      <c r="B590" s="32"/>
      <c r="C590" s="32"/>
      <c r="D590" s="115"/>
    </row>
    <row r="591" spans="1:4" ht="23.25" customHeight="1">
      <c r="A591" s="32"/>
      <c r="B591" s="32"/>
      <c r="C591" s="32"/>
      <c r="D591" s="115"/>
    </row>
    <row r="592" spans="1:4" ht="23.25" customHeight="1">
      <c r="A592" s="32"/>
      <c r="B592" s="32"/>
      <c r="C592" s="32"/>
      <c r="D592" s="115"/>
    </row>
    <row r="593" spans="1:4" ht="23.25" customHeight="1">
      <c r="A593" s="32"/>
      <c r="B593" s="32"/>
      <c r="C593" s="32"/>
      <c r="D593" s="115"/>
    </row>
    <row r="594" spans="1:4" ht="23.25" customHeight="1">
      <c r="A594" s="32"/>
      <c r="B594" s="32"/>
      <c r="C594" s="32"/>
      <c r="D594" s="115"/>
    </row>
    <row r="595" spans="1:4" ht="23.25" customHeight="1">
      <c r="A595" s="32"/>
      <c r="B595" s="32"/>
      <c r="C595" s="32"/>
      <c r="D595" s="115"/>
    </row>
    <row r="596" spans="1:4" ht="23.25" customHeight="1">
      <c r="A596" s="32"/>
      <c r="B596" s="32"/>
      <c r="C596" s="32"/>
      <c r="D596" s="115"/>
    </row>
    <row r="597" spans="1:4" ht="23.25" customHeight="1">
      <c r="A597" s="32"/>
      <c r="B597" s="32"/>
      <c r="C597" s="32"/>
      <c r="D597" s="115"/>
    </row>
    <row r="598" spans="1:4" ht="23.25" customHeight="1">
      <c r="A598" s="32"/>
      <c r="B598" s="32"/>
      <c r="C598" s="32"/>
      <c r="D598" s="115"/>
    </row>
    <row r="599" spans="1:4" ht="23.25" customHeight="1">
      <c r="A599" s="32"/>
      <c r="B599" s="32"/>
      <c r="C599" s="32"/>
      <c r="D599" s="115"/>
    </row>
    <row r="600" spans="1:4" ht="23.25" customHeight="1">
      <c r="A600" s="32"/>
      <c r="B600" s="32"/>
      <c r="C600" s="32"/>
      <c r="D600" s="115"/>
    </row>
    <row r="601" spans="1:4" ht="23.25" customHeight="1">
      <c r="A601" s="32"/>
      <c r="B601" s="32"/>
      <c r="C601" s="32"/>
      <c r="D601" s="115"/>
    </row>
    <row r="602" spans="1:4" ht="23.25" customHeight="1">
      <c r="A602" s="32"/>
      <c r="B602" s="32"/>
      <c r="C602" s="32"/>
      <c r="D602" s="115"/>
    </row>
    <row r="603" spans="1:4" ht="23.25" customHeight="1">
      <c r="A603" s="32"/>
      <c r="B603" s="32"/>
      <c r="C603" s="32"/>
      <c r="D603" s="115"/>
    </row>
    <row r="604" spans="1:4" ht="23.25" customHeight="1">
      <c r="A604" s="32"/>
      <c r="B604" s="32"/>
      <c r="C604" s="32"/>
      <c r="D604" s="115"/>
    </row>
    <row r="605" spans="1:4" ht="23.25" customHeight="1">
      <c r="A605" s="32"/>
      <c r="B605" s="32"/>
      <c r="C605" s="32"/>
      <c r="D605" s="115"/>
    </row>
    <row r="606" spans="1:4" ht="23.25" customHeight="1">
      <c r="A606" s="32"/>
      <c r="B606" s="32"/>
      <c r="C606" s="32"/>
      <c r="D606" s="115"/>
    </row>
    <row r="607" spans="1:4" ht="23.25" customHeight="1">
      <c r="A607" s="32"/>
      <c r="B607" s="32"/>
      <c r="C607" s="32"/>
      <c r="D607" s="115"/>
    </row>
    <row r="608" spans="1:4" ht="23.25" customHeight="1">
      <c r="A608" s="32"/>
      <c r="B608" s="32"/>
      <c r="C608" s="32"/>
      <c r="D608" s="115"/>
    </row>
    <row r="609" spans="1:4" ht="23.25" customHeight="1">
      <c r="A609" s="32"/>
      <c r="B609" s="32"/>
      <c r="C609" s="32"/>
      <c r="D609" s="115"/>
    </row>
    <row r="610" spans="1:4" ht="23.25" customHeight="1">
      <c r="A610" s="32"/>
      <c r="B610" s="32"/>
      <c r="C610" s="32"/>
      <c r="D610" s="115"/>
    </row>
    <row r="611" spans="1:4" ht="23.25" customHeight="1">
      <c r="A611" s="32"/>
      <c r="B611" s="32"/>
      <c r="C611" s="32"/>
      <c r="D611" s="115"/>
    </row>
    <row r="612" spans="1:4" ht="23.25" customHeight="1">
      <c r="A612" s="32"/>
      <c r="B612" s="32"/>
      <c r="C612" s="32"/>
      <c r="D612" s="115"/>
    </row>
    <row r="613" spans="1:4" ht="23.25" customHeight="1">
      <c r="A613" s="32"/>
      <c r="B613" s="32"/>
      <c r="C613" s="32"/>
      <c r="D613" s="115"/>
    </row>
    <row r="614" spans="1:4" ht="23.25" customHeight="1">
      <c r="A614" s="32"/>
      <c r="B614" s="32"/>
      <c r="C614" s="32"/>
      <c r="D614" s="115"/>
    </row>
    <row r="615" spans="1:4" ht="23.25" customHeight="1">
      <c r="A615" s="32"/>
      <c r="B615" s="32"/>
      <c r="C615" s="32"/>
      <c r="D615" s="115"/>
    </row>
    <row r="616" spans="1:4" ht="23.25" customHeight="1">
      <c r="A616" s="32"/>
      <c r="B616" s="32"/>
      <c r="C616" s="32"/>
      <c r="D616" s="115"/>
    </row>
    <row r="617" spans="1:4" ht="23.25" customHeight="1">
      <c r="A617" s="32"/>
      <c r="B617" s="32"/>
      <c r="C617" s="32"/>
      <c r="D617" s="115"/>
    </row>
    <row r="618" spans="1:4" ht="23.25" customHeight="1">
      <c r="A618" s="32"/>
      <c r="B618" s="32"/>
      <c r="C618" s="32"/>
      <c r="D618" s="115"/>
    </row>
    <row r="619" spans="1:4" ht="23.25" customHeight="1">
      <c r="A619" s="32"/>
      <c r="B619" s="32"/>
      <c r="C619" s="32"/>
      <c r="D619" s="115"/>
    </row>
    <row r="620" spans="1:4" ht="23.25" customHeight="1">
      <c r="A620" s="32"/>
      <c r="B620" s="32"/>
      <c r="C620" s="32"/>
      <c r="D620" s="115"/>
    </row>
    <row r="621" spans="1:4" ht="23.25" customHeight="1">
      <c r="A621" s="32"/>
      <c r="B621" s="32"/>
      <c r="C621" s="32"/>
      <c r="D621" s="115"/>
    </row>
    <row r="622" spans="1:4" ht="23.25" customHeight="1">
      <c r="A622" s="32"/>
      <c r="B622" s="32"/>
      <c r="C622" s="32"/>
      <c r="D622" s="115"/>
    </row>
    <row r="623" spans="1:4" ht="23.25" customHeight="1">
      <c r="A623" s="32"/>
      <c r="B623" s="32"/>
      <c r="C623" s="32"/>
      <c r="D623" s="115"/>
    </row>
    <row r="624" spans="1:4" ht="23.25" customHeight="1">
      <c r="A624" s="32"/>
      <c r="B624" s="32"/>
      <c r="C624" s="32"/>
      <c r="D624" s="115"/>
    </row>
    <row r="625" spans="1:4" ht="23.25" customHeight="1">
      <c r="A625" s="32"/>
      <c r="B625" s="32"/>
      <c r="C625" s="32"/>
      <c r="D625" s="115"/>
    </row>
    <row r="626" spans="1:4" ht="23.25" customHeight="1">
      <c r="A626" s="32"/>
      <c r="B626" s="32"/>
      <c r="C626" s="32"/>
      <c r="D626" s="115"/>
    </row>
    <row r="627" spans="1:4" ht="23.25" customHeight="1">
      <c r="A627" s="32"/>
      <c r="B627" s="32"/>
      <c r="C627" s="32"/>
      <c r="D627" s="115"/>
    </row>
    <row r="628" spans="1:4" ht="23.25" customHeight="1">
      <c r="A628" s="32"/>
      <c r="B628" s="32"/>
      <c r="C628" s="32"/>
      <c r="D628" s="115"/>
    </row>
    <row r="629" spans="1:4" ht="23.25" customHeight="1">
      <c r="A629" s="32"/>
      <c r="B629" s="32"/>
      <c r="C629" s="32"/>
      <c r="D629" s="115"/>
    </row>
    <row r="630" spans="1:4" ht="23.25" customHeight="1">
      <c r="A630" s="32"/>
      <c r="B630" s="32"/>
      <c r="C630" s="32"/>
      <c r="D630" s="115"/>
    </row>
    <row r="631" spans="1:4" ht="23.25" customHeight="1">
      <c r="A631" s="32"/>
      <c r="B631" s="32"/>
      <c r="C631" s="32"/>
      <c r="D631" s="115"/>
    </row>
    <row r="632" spans="1:4" ht="23.25" customHeight="1">
      <c r="A632" s="32"/>
      <c r="B632" s="32"/>
      <c r="C632" s="32"/>
      <c r="D632" s="115"/>
    </row>
    <row r="633" spans="1:4" ht="23.25" customHeight="1">
      <c r="A633" s="32"/>
      <c r="B633" s="32"/>
      <c r="C633" s="32"/>
      <c r="D633" s="115"/>
    </row>
    <row r="634" spans="1:4" ht="23.25" customHeight="1">
      <c r="A634" s="32"/>
      <c r="B634" s="32"/>
      <c r="C634" s="32"/>
      <c r="D634" s="115"/>
    </row>
    <row r="635" spans="1:4" ht="23.25" customHeight="1">
      <c r="A635" s="32"/>
      <c r="B635" s="32"/>
      <c r="C635" s="32"/>
      <c r="D635" s="115"/>
    </row>
    <row r="636" spans="1:4" ht="23.25" customHeight="1">
      <c r="A636" s="32"/>
      <c r="B636" s="32"/>
      <c r="C636" s="32"/>
      <c r="D636" s="115"/>
    </row>
    <row r="637" spans="1:4" ht="23.25" customHeight="1">
      <c r="A637" s="32"/>
      <c r="B637" s="32"/>
      <c r="C637" s="32"/>
      <c r="D637" s="115"/>
    </row>
    <row r="638" spans="1:4" ht="23.25" customHeight="1">
      <c r="A638" s="32"/>
      <c r="B638" s="32"/>
      <c r="C638" s="32"/>
      <c r="D638" s="115"/>
    </row>
    <row r="639" spans="1:4" ht="23.25" customHeight="1">
      <c r="A639" s="32"/>
      <c r="B639" s="32"/>
      <c r="C639" s="32"/>
      <c r="D639" s="115"/>
    </row>
    <row r="640" spans="1:4" ht="23.25" customHeight="1">
      <c r="A640" s="32"/>
      <c r="B640" s="32"/>
      <c r="C640" s="32"/>
      <c r="D640" s="115"/>
    </row>
    <row r="641" spans="1:4" ht="23.25" customHeight="1">
      <c r="A641" s="32"/>
      <c r="B641" s="32"/>
      <c r="C641" s="32"/>
      <c r="D641" s="115"/>
    </row>
    <row r="642" spans="1:4" ht="23.25" customHeight="1">
      <c r="A642" s="32"/>
      <c r="B642" s="32"/>
      <c r="C642" s="32"/>
      <c r="D642" s="115"/>
    </row>
    <row r="643" spans="1:4" ht="23.25" customHeight="1">
      <c r="A643" s="32"/>
      <c r="B643" s="32"/>
      <c r="C643" s="32"/>
      <c r="D643" s="115"/>
    </row>
    <row r="644" spans="1:4" ht="23.25" customHeight="1">
      <c r="A644" s="32"/>
      <c r="B644" s="32"/>
      <c r="C644" s="32"/>
      <c r="D644" s="115"/>
    </row>
    <row r="645" spans="1:4" ht="23.25" customHeight="1">
      <c r="A645" s="32"/>
      <c r="B645" s="32"/>
      <c r="C645" s="32"/>
      <c r="D645" s="115"/>
    </row>
    <row r="646" spans="1:4" ht="23.25" customHeight="1">
      <c r="A646" s="32"/>
      <c r="B646" s="32"/>
      <c r="C646" s="32"/>
      <c r="D646" s="115"/>
    </row>
    <row r="647" spans="1:4" ht="23.25" customHeight="1">
      <c r="A647" s="32"/>
      <c r="B647" s="32"/>
      <c r="C647" s="32"/>
      <c r="D647" s="115"/>
    </row>
    <row r="648" spans="1:4" ht="23.25" customHeight="1">
      <c r="A648" s="32"/>
      <c r="B648" s="32"/>
      <c r="C648" s="32"/>
      <c r="D648" s="115"/>
    </row>
    <row r="649" spans="1:4" ht="23.25" customHeight="1">
      <c r="A649" s="32"/>
      <c r="B649" s="32"/>
      <c r="C649" s="32"/>
      <c r="D649" s="115"/>
    </row>
    <row r="650" spans="1:4" ht="23.25" customHeight="1">
      <c r="A650" s="32"/>
      <c r="B650" s="32"/>
      <c r="C650" s="32"/>
      <c r="D650" s="115"/>
    </row>
    <row r="651" spans="1:4" ht="23.25" customHeight="1">
      <c r="A651" s="32"/>
      <c r="B651" s="32"/>
      <c r="C651" s="32"/>
      <c r="D651" s="115"/>
    </row>
    <row r="652" spans="1:4" ht="23.25" customHeight="1">
      <c r="A652" s="32"/>
      <c r="B652" s="32"/>
      <c r="C652" s="32"/>
      <c r="D652" s="115"/>
    </row>
    <row r="653" spans="1:4" ht="23.25" customHeight="1">
      <c r="A653" s="32"/>
      <c r="B653" s="32"/>
      <c r="C653" s="32"/>
      <c r="D653" s="115"/>
    </row>
    <row r="654" spans="1:4" ht="23.25" customHeight="1">
      <c r="A654" s="32"/>
      <c r="B654" s="32"/>
      <c r="C654" s="32"/>
      <c r="D654" s="115"/>
    </row>
    <row r="655" spans="1:4" ht="23.25" customHeight="1">
      <c r="A655" s="32"/>
      <c r="B655" s="32"/>
      <c r="C655" s="32"/>
      <c r="D655" s="115"/>
    </row>
    <row r="656" spans="1:4" ht="23.25" customHeight="1">
      <c r="A656" s="32"/>
      <c r="B656" s="32"/>
      <c r="C656" s="32"/>
      <c r="D656" s="115"/>
    </row>
    <row r="657" spans="1:4" ht="23.25" customHeight="1">
      <c r="A657" s="32"/>
      <c r="B657" s="32"/>
      <c r="C657" s="32"/>
      <c r="D657" s="115"/>
    </row>
    <row r="658" spans="1:4" ht="23.25" customHeight="1">
      <c r="A658" s="32"/>
      <c r="B658" s="32"/>
      <c r="C658" s="32"/>
      <c r="D658" s="115"/>
    </row>
    <row r="659" spans="1:4" ht="23.25" customHeight="1">
      <c r="A659" s="32"/>
      <c r="B659" s="32"/>
      <c r="C659" s="32"/>
      <c r="D659" s="115"/>
    </row>
    <row r="660" spans="1:4" ht="23.25" customHeight="1">
      <c r="A660" s="32"/>
      <c r="B660" s="32"/>
      <c r="C660" s="32"/>
      <c r="D660" s="115"/>
    </row>
    <row r="661" spans="1:4" ht="23.25" customHeight="1">
      <c r="A661" s="32"/>
      <c r="B661" s="32"/>
      <c r="C661" s="32"/>
      <c r="D661" s="115"/>
    </row>
    <row r="662" spans="1:4" ht="23.25" customHeight="1">
      <c r="A662" s="32"/>
      <c r="B662" s="32"/>
      <c r="C662" s="32"/>
      <c r="D662" s="115"/>
    </row>
    <row r="663" spans="1:4" ht="23.25" customHeight="1">
      <c r="A663" s="32"/>
      <c r="B663" s="32"/>
      <c r="C663" s="32"/>
      <c r="D663" s="115"/>
    </row>
    <row r="664" spans="1:4" ht="23.25" customHeight="1">
      <c r="A664" s="32"/>
      <c r="B664" s="32"/>
      <c r="C664" s="32"/>
      <c r="D664" s="115"/>
    </row>
    <row r="665" spans="1:4" ht="23.25" customHeight="1">
      <c r="A665" s="32"/>
      <c r="B665" s="32"/>
      <c r="C665" s="32"/>
      <c r="D665" s="115"/>
    </row>
    <row r="666" spans="1:4" ht="23.25" customHeight="1">
      <c r="A666" s="32"/>
      <c r="B666" s="32"/>
      <c r="C666" s="32"/>
      <c r="D666" s="115"/>
    </row>
    <row r="667" spans="1:4" ht="23.25" customHeight="1">
      <c r="A667" s="32"/>
      <c r="B667" s="32"/>
      <c r="C667" s="32"/>
      <c r="D667" s="115"/>
    </row>
    <row r="668" spans="1:4" ht="23.25" customHeight="1">
      <c r="A668" s="32"/>
      <c r="B668" s="32"/>
      <c r="C668" s="32"/>
      <c r="D668" s="115"/>
    </row>
    <row r="669" spans="1:4" ht="23.25" customHeight="1">
      <c r="A669" s="32"/>
      <c r="B669" s="32"/>
      <c r="C669" s="32"/>
      <c r="D669" s="115"/>
    </row>
    <row r="670" spans="1:4" ht="23.25" customHeight="1">
      <c r="A670" s="32"/>
      <c r="B670" s="32"/>
      <c r="C670" s="32"/>
      <c r="D670" s="115"/>
    </row>
    <row r="671" spans="1:4" ht="23.25" customHeight="1">
      <c r="A671" s="32"/>
      <c r="B671" s="32"/>
      <c r="C671" s="32"/>
      <c r="D671" s="115"/>
    </row>
    <row r="672" spans="1:4" ht="23.25" customHeight="1">
      <c r="A672" s="32"/>
      <c r="B672" s="32"/>
      <c r="C672" s="32"/>
      <c r="D672" s="115"/>
    </row>
    <row r="673" spans="1:4" ht="23.25" customHeight="1">
      <c r="A673" s="32"/>
      <c r="B673" s="32"/>
      <c r="C673" s="32"/>
      <c r="D673" s="115"/>
    </row>
    <row r="674" spans="1:4" ht="23.25" customHeight="1">
      <c r="A674" s="32"/>
      <c r="B674" s="32"/>
      <c r="C674" s="32"/>
      <c r="D674" s="115"/>
    </row>
    <row r="675" spans="1:4" ht="23.25" customHeight="1">
      <c r="A675" s="32"/>
      <c r="B675" s="32"/>
      <c r="C675" s="32"/>
      <c r="D675" s="115"/>
    </row>
    <row r="676" spans="1:4" ht="23.25" customHeight="1">
      <c r="A676" s="32"/>
      <c r="B676" s="32"/>
      <c r="C676" s="32"/>
      <c r="D676" s="115"/>
    </row>
    <row r="677" spans="1:4" ht="23.25" customHeight="1">
      <c r="A677" s="32"/>
      <c r="B677" s="32"/>
      <c r="C677" s="32"/>
      <c r="D677" s="115"/>
    </row>
    <row r="678" spans="1:4" ht="23.25" customHeight="1">
      <c r="A678" s="32"/>
      <c r="B678" s="32"/>
      <c r="C678" s="32"/>
      <c r="D678" s="115"/>
    </row>
    <row r="679" spans="1:4" ht="23.25" customHeight="1">
      <c r="A679" s="32"/>
      <c r="B679" s="32"/>
      <c r="C679" s="32"/>
      <c r="D679" s="115"/>
    </row>
    <row r="680" spans="1:4" ht="23.25" customHeight="1">
      <c r="A680" s="32"/>
      <c r="B680" s="32"/>
      <c r="C680" s="32"/>
      <c r="D680" s="115"/>
    </row>
    <row r="681" spans="1:4" ht="23.25" customHeight="1">
      <c r="A681" s="32"/>
      <c r="B681" s="32"/>
      <c r="C681" s="32"/>
      <c r="D681" s="115"/>
    </row>
    <row r="682" spans="1:4" ht="23.25" customHeight="1">
      <c r="A682" s="32"/>
      <c r="B682" s="32"/>
      <c r="C682" s="32"/>
      <c r="D682" s="115"/>
    </row>
    <row r="683" spans="1:4" ht="23.25" customHeight="1">
      <c r="A683" s="32"/>
      <c r="B683" s="32"/>
      <c r="C683" s="32"/>
      <c r="D683" s="115"/>
    </row>
    <row r="684" spans="1:4" ht="23.25" customHeight="1">
      <c r="A684" s="32"/>
      <c r="B684" s="32"/>
      <c r="C684" s="32"/>
      <c r="D684" s="115"/>
    </row>
    <row r="685" spans="1:4" ht="23.25" customHeight="1">
      <c r="A685" s="32"/>
      <c r="B685" s="32"/>
      <c r="C685" s="32"/>
      <c r="D685" s="115"/>
    </row>
    <row r="686" spans="1:4" ht="23.25" customHeight="1">
      <c r="A686" s="32"/>
      <c r="B686" s="32"/>
      <c r="C686" s="32"/>
      <c r="D686" s="115"/>
    </row>
    <row r="687" spans="1:4" ht="23.25" customHeight="1">
      <c r="A687" s="32"/>
      <c r="B687" s="32"/>
      <c r="C687" s="32"/>
      <c r="D687" s="115"/>
    </row>
    <row r="688" spans="1:4" ht="23.25" customHeight="1">
      <c r="A688" s="32"/>
      <c r="B688" s="32"/>
      <c r="C688" s="32"/>
      <c r="D688" s="115"/>
    </row>
    <row r="689" spans="1:4" ht="23.25" customHeight="1">
      <c r="A689" s="32"/>
      <c r="B689" s="32"/>
      <c r="C689" s="32"/>
      <c r="D689" s="115"/>
    </row>
    <row r="690" spans="1:4" ht="23.25" customHeight="1">
      <c r="A690" s="32"/>
      <c r="B690" s="32"/>
      <c r="C690" s="32"/>
      <c r="D690" s="115"/>
    </row>
    <row r="691" spans="1:4" ht="23.25" customHeight="1">
      <c r="A691" s="32"/>
      <c r="B691" s="32"/>
      <c r="C691" s="32"/>
      <c r="D691" s="115"/>
    </row>
    <row r="692" spans="1:4" ht="23.25" customHeight="1">
      <c r="A692" s="32"/>
      <c r="B692" s="32"/>
      <c r="C692" s="32"/>
      <c r="D692" s="115"/>
    </row>
    <row r="693" spans="1:4" ht="23.25" customHeight="1">
      <c r="A693" s="32"/>
      <c r="B693" s="32"/>
      <c r="C693" s="32"/>
      <c r="D693" s="115"/>
    </row>
    <row r="694" spans="1:4" ht="23.25" customHeight="1">
      <c r="A694" s="32"/>
      <c r="B694" s="32"/>
      <c r="C694" s="32"/>
      <c r="D694" s="115"/>
    </row>
    <row r="695" spans="1:4" ht="23.25" customHeight="1">
      <c r="A695" s="32"/>
      <c r="B695" s="32"/>
      <c r="C695" s="32"/>
      <c r="D695" s="115"/>
    </row>
    <row r="696" spans="1:4" ht="23.25" customHeight="1">
      <c r="A696" s="32"/>
      <c r="B696" s="32"/>
      <c r="C696" s="32"/>
      <c r="D696" s="115"/>
    </row>
    <row r="697" spans="1:4" ht="23.25" customHeight="1">
      <c r="A697" s="32"/>
      <c r="B697" s="32"/>
      <c r="C697" s="32"/>
      <c r="D697" s="115"/>
    </row>
    <row r="698" spans="1:4" ht="23.25" customHeight="1">
      <c r="A698" s="32"/>
      <c r="B698" s="32"/>
      <c r="C698" s="32"/>
      <c r="D698" s="115"/>
    </row>
    <row r="699" spans="1:4" ht="23.25" customHeight="1">
      <c r="A699" s="32"/>
      <c r="B699" s="32"/>
      <c r="C699" s="32"/>
      <c r="D699" s="115"/>
    </row>
    <row r="700" spans="1:4" ht="23.25" customHeight="1">
      <c r="A700" s="32"/>
      <c r="B700" s="32"/>
      <c r="C700" s="32"/>
      <c r="D700" s="115"/>
    </row>
    <row r="701" spans="1:4" ht="23.25" customHeight="1">
      <c r="A701" s="32"/>
      <c r="B701" s="32"/>
      <c r="C701" s="32"/>
      <c r="D701" s="115"/>
    </row>
    <row r="702" spans="1:4" ht="23.25" customHeight="1">
      <c r="A702" s="32"/>
      <c r="B702" s="32"/>
      <c r="C702" s="32"/>
      <c r="D702" s="115"/>
    </row>
    <row r="703" spans="1:4" ht="23.25" customHeight="1">
      <c r="A703" s="32"/>
      <c r="B703" s="32"/>
      <c r="C703" s="32"/>
      <c r="D703" s="115"/>
    </row>
    <row r="704" spans="1:4" ht="23.25" customHeight="1">
      <c r="A704" s="32"/>
      <c r="B704" s="32"/>
      <c r="C704" s="32"/>
      <c r="D704" s="115"/>
    </row>
    <row r="705" spans="1:4" ht="23.25" customHeight="1">
      <c r="A705" s="32"/>
      <c r="B705" s="32"/>
      <c r="C705" s="32"/>
      <c r="D705" s="115"/>
    </row>
    <row r="706" spans="1:4" ht="23.25" customHeight="1">
      <c r="A706" s="32"/>
      <c r="B706" s="32"/>
      <c r="C706" s="32"/>
      <c r="D706" s="115"/>
    </row>
    <row r="707" spans="1:4" ht="23.25" customHeight="1">
      <c r="A707" s="32"/>
      <c r="B707" s="32"/>
      <c r="C707" s="32"/>
      <c r="D707" s="115"/>
    </row>
    <row r="708" spans="1:4" ht="23.25" customHeight="1">
      <c r="A708" s="32"/>
      <c r="B708" s="32"/>
      <c r="C708" s="32"/>
      <c r="D708" s="115"/>
    </row>
    <row r="709" spans="1:4" ht="23.25" customHeight="1">
      <c r="A709" s="32"/>
      <c r="B709" s="32"/>
      <c r="C709" s="32"/>
      <c r="D709" s="115"/>
    </row>
    <row r="710" spans="1:4" ht="23.25" customHeight="1">
      <c r="A710" s="32"/>
      <c r="B710" s="32"/>
      <c r="C710" s="32"/>
      <c r="D710" s="115"/>
    </row>
    <row r="711" spans="1:4" ht="23.25" customHeight="1">
      <c r="A711" s="32"/>
      <c r="B711" s="32"/>
      <c r="C711" s="32"/>
      <c r="D711" s="115"/>
    </row>
    <row r="712" spans="1:4" ht="23.25" customHeight="1">
      <c r="A712" s="32"/>
      <c r="B712" s="32"/>
      <c r="C712" s="32"/>
      <c r="D712" s="115"/>
    </row>
    <row r="713" spans="1:4" ht="23.25" customHeight="1">
      <c r="A713" s="32"/>
      <c r="B713" s="32"/>
      <c r="C713" s="32"/>
      <c r="D713" s="115"/>
    </row>
    <row r="714" spans="1:4" ht="23.25" customHeight="1">
      <c r="A714" s="32"/>
      <c r="B714" s="32"/>
      <c r="C714" s="32"/>
      <c r="D714" s="115"/>
    </row>
    <row r="715" spans="1:4" ht="23.25" customHeight="1">
      <c r="A715" s="32"/>
      <c r="B715" s="32"/>
      <c r="C715" s="32"/>
      <c r="D715" s="115"/>
    </row>
    <row r="716" spans="1:4" ht="23.25" customHeight="1">
      <c r="A716" s="32"/>
      <c r="B716" s="32"/>
      <c r="C716" s="32"/>
      <c r="D716" s="115"/>
    </row>
    <row r="717" spans="1:4" ht="23.25" customHeight="1">
      <c r="A717" s="32"/>
      <c r="B717" s="32"/>
      <c r="C717" s="32"/>
      <c r="D717" s="115"/>
    </row>
    <row r="718" spans="1:4" ht="23.25" customHeight="1">
      <c r="A718" s="32"/>
      <c r="B718" s="32"/>
      <c r="C718" s="32"/>
      <c r="D718" s="115"/>
    </row>
    <row r="719" spans="1:4" ht="23.25" customHeight="1">
      <c r="A719" s="32"/>
      <c r="B719" s="32"/>
      <c r="C719" s="32"/>
      <c r="D719" s="115"/>
    </row>
    <row r="720" spans="1:4" ht="23.25" customHeight="1">
      <c r="A720" s="32"/>
      <c r="B720" s="32"/>
      <c r="C720" s="32"/>
      <c r="D720" s="115"/>
    </row>
    <row r="721" spans="1:4" ht="23.25" customHeight="1">
      <c r="A721" s="32"/>
      <c r="B721" s="32"/>
      <c r="C721" s="32"/>
      <c r="D721" s="115"/>
    </row>
    <row r="722" spans="1:4" ht="23.25" customHeight="1">
      <c r="A722" s="32"/>
      <c r="B722" s="32"/>
      <c r="C722" s="32"/>
      <c r="D722" s="115"/>
    </row>
    <row r="723" spans="1:4" ht="23.25" customHeight="1">
      <c r="A723" s="32"/>
      <c r="B723" s="32"/>
      <c r="C723" s="32"/>
      <c r="D723" s="115"/>
    </row>
    <row r="724" spans="1:4" ht="23.25" customHeight="1">
      <c r="A724" s="32"/>
      <c r="B724" s="32"/>
      <c r="C724" s="32"/>
      <c r="D724" s="115"/>
    </row>
    <row r="725" spans="1:4" ht="23.25" customHeight="1">
      <c r="A725" s="32"/>
      <c r="B725" s="32"/>
      <c r="C725" s="32"/>
      <c r="D725" s="115"/>
    </row>
    <row r="726" spans="1:4" ht="23.25" customHeight="1">
      <c r="A726" s="32"/>
      <c r="B726" s="32"/>
      <c r="C726" s="32"/>
      <c r="D726" s="115"/>
    </row>
    <row r="727" spans="1:4" ht="23.25" customHeight="1">
      <c r="A727" s="32"/>
      <c r="B727" s="32"/>
      <c r="C727" s="32"/>
      <c r="D727" s="115"/>
    </row>
    <row r="728" spans="1:4" ht="23.25" customHeight="1">
      <c r="A728" s="32"/>
      <c r="B728" s="32"/>
      <c r="C728" s="32"/>
      <c r="D728" s="115"/>
    </row>
    <row r="729" spans="1:4" ht="23.25" customHeight="1">
      <c r="A729" s="32"/>
      <c r="B729" s="32"/>
      <c r="C729" s="32"/>
      <c r="D729" s="115"/>
    </row>
    <row r="730" spans="1:4" ht="23.25" customHeight="1">
      <c r="A730" s="32"/>
      <c r="B730" s="32"/>
      <c r="C730" s="32"/>
      <c r="D730" s="115"/>
    </row>
    <row r="731" spans="1:4" ht="23.25" customHeight="1">
      <c r="A731" s="32"/>
      <c r="B731" s="32"/>
      <c r="C731" s="32"/>
      <c r="D731" s="115"/>
    </row>
    <row r="732" spans="1:4" ht="23.25" customHeight="1">
      <c r="A732" s="32"/>
      <c r="B732" s="32"/>
      <c r="C732" s="32"/>
      <c r="D732" s="115"/>
    </row>
    <row r="733" spans="1:4" ht="23.25" customHeight="1">
      <c r="A733" s="32"/>
      <c r="B733" s="32"/>
      <c r="C733" s="32"/>
      <c r="D733" s="115"/>
    </row>
    <row r="734" spans="1:4" ht="23.25" customHeight="1">
      <c r="A734" s="32"/>
      <c r="B734" s="32"/>
      <c r="C734" s="32"/>
      <c r="D734" s="115"/>
    </row>
    <row r="735" spans="1:4" ht="23.25" customHeight="1">
      <c r="A735" s="32"/>
      <c r="B735" s="32"/>
      <c r="C735" s="32"/>
      <c r="D735" s="115"/>
    </row>
    <row r="736" spans="1:4" ht="23.25" customHeight="1">
      <c r="A736" s="32"/>
      <c r="B736" s="32"/>
      <c r="C736" s="32"/>
      <c r="D736" s="115"/>
    </row>
    <row r="737" spans="1:4" ht="23.25" customHeight="1">
      <c r="A737" s="32"/>
      <c r="B737" s="32"/>
      <c r="C737" s="32"/>
      <c r="D737" s="115"/>
    </row>
    <row r="738" spans="1:4" ht="23.25" customHeight="1">
      <c r="A738" s="32"/>
      <c r="B738" s="32"/>
      <c r="C738" s="32"/>
      <c r="D738" s="115"/>
    </row>
    <row r="739" spans="1:4" ht="23.25" customHeight="1">
      <c r="A739" s="32"/>
      <c r="B739" s="32"/>
      <c r="C739" s="32"/>
      <c r="D739" s="115"/>
    </row>
    <row r="740" spans="1:4" ht="23.25" customHeight="1">
      <c r="A740" s="32"/>
      <c r="B740" s="32"/>
      <c r="C740" s="32"/>
      <c r="D740" s="115"/>
    </row>
    <row r="741" spans="1:4" ht="23.25" customHeight="1">
      <c r="A741" s="32"/>
      <c r="B741" s="32"/>
      <c r="C741" s="32"/>
      <c r="D741" s="115"/>
    </row>
    <row r="742" spans="1:4" ht="23.25" customHeight="1">
      <c r="A742" s="32"/>
      <c r="B742" s="32"/>
      <c r="C742" s="32"/>
      <c r="D742" s="115"/>
    </row>
    <row r="743" spans="1:4" ht="23.25" customHeight="1">
      <c r="A743" s="32"/>
      <c r="B743" s="32"/>
      <c r="C743" s="32"/>
      <c r="D743" s="115"/>
    </row>
    <row r="744" spans="1:4" ht="23.25" customHeight="1">
      <c r="A744" s="32"/>
      <c r="B744" s="32"/>
      <c r="C744" s="32"/>
      <c r="D744" s="115"/>
    </row>
    <row r="745" spans="1:4" ht="23.25" customHeight="1">
      <c r="A745" s="32"/>
      <c r="B745" s="32"/>
      <c r="C745" s="32"/>
      <c r="D745" s="115"/>
    </row>
    <row r="746" spans="1:4" ht="23.25" customHeight="1">
      <c r="A746" s="32"/>
      <c r="B746" s="32"/>
      <c r="C746" s="32"/>
      <c r="D746" s="115"/>
    </row>
    <row r="747" spans="1:4" ht="23.25" customHeight="1">
      <c r="A747" s="32"/>
      <c r="B747" s="32"/>
      <c r="C747" s="32"/>
      <c r="D747" s="115"/>
    </row>
    <row r="748" spans="1:4" ht="23.25" customHeight="1">
      <c r="A748" s="32"/>
      <c r="B748" s="32"/>
      <c r="C748" s="32"/>
      <c r="D748" s="115"/>
    </row>
    <row r="749" spans="1:4" ht="23.25" customHeight="1">
      <c r="A749" s="32"/>
      <c r="B749" s="32"/>
      <c r="C749" s="32"/>
      <c r="D749" s="115"/>
    </row>
    <row r="750" spans="1:4" ht="23.25" customHeight="1">
      <c r="A750" s="32"/>
      <c r="B750" s="32"/>
      <c r="C750" s="32"/>
      <c r="D750" s="115"/>
    </row>
    <row r="751" spans="1:4" ht="23.25" customHeight="1">
      <c r="A751" s="32"/>
      <c r="B751" s="32"/>
      <c r="C751" s="32"/>
      <c r="D751" s="115"/>
    </row>
    <row r="752" spans="1:4" ht="23.25" customHeight="1">
      <c r="A752" s="32"/>
      <c r="B752" s="32"/>
      <c r="C752" s="32"/>
      <c r="D752" s="115"/>
    </row>
    <row r="753" spans="1:4" ht="23.25" customHeight="1">
      <c r="A753" s="32"/>
      <c r="B753" s="32"/>
      <c r="C753" s="32"/>
      <c r="D753" s="115"/>
    </row>
    <row r="754" spans="1:4" ht="23.25" customHeight="1">
      <c r="A754" s="32"/>
      <c r="B754" s="32"/>
      <c r="C754" s="32"/>
      <c r="D754" s="115"/>
    </row>
    <row r="755" spans="1:4" ht="23.25" customHeight="1">
      <c r="A755" s="32"/>
      <c r="B755" s="32"/>
      <c r="C755" s="32"/>
      <c r="D755" s="115"/>
    </row>
    <row r="756" spans="1:4" ht="23.25" customHeight="1">
      <c r="A756" s="32"/>
      <c r="B756" s="32"/>
      <c r="C756" s="32"/>
      <c r="D756" s="115"/>
    </row>
    <row r="757" spans="1:4" ht="23.25" customHeight="1">
      <c r="A757" s="32"/>
      <c r="B757" s="32"/>
      <c r="C757" s="32"/>
      <c r="D757" s="115"/>
    </row>
    <row r="758" spans="1:4" ht="23.25" customHeight="1">
      <c r="A758" s="32"/>
      <c r="B758" s="32"/>
      <c r="C758" s="32"/>
      <c r="D758" s="115"/>
    </row>
    <row r="759" spans="1:4" ht="23.25" customHeight="1">
      <c r="A759" s="32"/>
      <c r="B759" s="32"/>
      <c r="C759" s="32"/>
      <c r="D759" s="115"/>
    </row>
    <row r="760" spans="1:4" ht="23.25" customHeight="1">
      <c r="A760" s="32"/>
      <c r="B760" s="32"/>
      <c r="C760" s="32"/>
      <c r="D760" s="115"/>
    </row>
    <row r="761" spans="1:4" ht="23.25" customHeight="1">
      <c r="A761" s="32"/>
      <c r="B761" s="32"/>
      <c r="C761" s="32"/>
      <c r="D761" s="115"/>
    </row>
    <row r="762" spans="1:4" ht="23.25" customHeight="1">
      <c r="A762" s="32"/>
      <c r="B762" s="32"/>
      <c r="C762" s="32"/>
      <c r="D762" s="115"/>
    </row>
    <row r="763" spans="1:4" ht="23.25" customHeight="1">
      <c r="A763" s="32"/>
      <c r="B763" s="32"/>
      <c r="C763" s="32"/>
      <c r="D763" s="115"/>
    </row>
    <row r="764" spans="1:4" ht="23.25" customHeight="1">
      <c r="A764" s="32"/>
      <c r="B764" s="32"/>
      <c r="C764" s="32"/>
      <c r="D764" s="115"/>
    </row>
    <row r="765" spans="1:4" ht="23.25" customHeight="1">
      <c r="A765" s="32"/>
      <c r="B765" s="32"/>
      <c r="C765" s="32"/>
      <c r="D765" s="115"/>
    </row>
    <row r="766" spans="1:4" ht="23.25" customHeight="1">
      <c r="A766" s="32"/>
      <c r="B766" s="32"/>
      <c r="C766" s="32"/>
      <c r="D766" s="115"/>
    </row>
    <row r="767" spans="1:4" ht="23.25" customHeight="1">
      <c r="A767" s="32"/>
      <c r="B767" s="32"/>
      <c r="C767" s="32"/>
      <c r="D767" s="115"/>
    </row>
    <row r="768" spans="1:4" ht="23.25" customHeight="1">
      <c r="A768" s="32"/>
      <c r="B768" s="32"/>
      <c r="C768" s="32"/>
      <c r="D768" s="115"/>
    </row>
    <row r="769" spans="1:4" ht="23.25" customHeight="1">
      <c r="A769" s="32"/>
      <c r="B769" s="32"/>
      <c r="C769" s="32"/>
      <c r="D769" s="115"/>
    </row>
    <row r="770" spans="1:4" ht="23.25" customHeight="1">
      <c r="A770" s="32"/>
      <c r="B770" s="32"/>
      <c r="C770" s="32"/>
      <c r="D770" s="115"/>
    </row>
    <row r="771" spans="1:4" ht="23.25" customHeight="1">
      <c r="A771" s="32"/>
      <c r="B771" s="32"/>
      <c r="C771" s="32"/>
      <c r="D771" s="115"/>
    </row>
    <row r="772" spans="1:4" ht="23.25" customHeight="1">
      <c r="A772" s="32"/>
      <c r="B772" s="32"/>
      <c r="C772" s="32"/>
      <c r="D772" s="115"/>
    </row>
    <row r="773" spans="1:4" ht="23.25" customHeight="1">
      <c r="A773" s="32"/>
      <c r="B773" s="32"/>
      <c r="C773" s="32"/>
      <c r="D773" s="115"/>
    </row>
    <row r="774" spans="1:4" ht="23.25" customHeight="1">
      <c r="A774" s="32"/>
      <c r="B774" s="32"/>
      <c r="C774" s="32"/>
      <c r="D774" s="115"/>
    </row>
    <row r="775" spans="1:4" ht="23.25" customHeight="1">
      <c r="A775" s="32"/>
      <c r="B775" s="32"/>
      <c r="C775" s="32"/>
      <c r="D775" s="115"/>
    </row>
    <row r="776" spans="1:4" ht="23.25" customHeight="1">
      <c r="A776" s="32"/>
      <c r="B776" s="32"/>
      <c r="C776" s="32"/>
      <c r="D776" s="115"/>
    </row>
    <row r="777" spans="1:4" ht="23.25" customHeight="1">
      <c r="A777" s="32"/>
      <c r="B777" s="32"/>
      <c r="C777" s="32"/>
      <c r="D777" s="115"/>
    </row>
    <row r="778" spans="1:4" ht="23.25" customHeight="1">
      <c r="A778" s="32"/>
      <c r="B778" s="32"/>
      <c r="C778" s="32"/>
      <c r="D778" s="115"/>
    </row>
    <row r="779" spans="1:4" ht="23.25" customHeight="1">
      <c r="A779" s="32"/>
      <c r="B779" s="32"/>
      <c r="C779" s="32"/>
      <c r="D779" s="115"/>
    </row>
    <row r="780" spans="1:4" ht="23.25" customHeight="1">
      <c r="A780" s="32"/>
      <c r="B780" s="32"/>
      <c r="C780" s="32"/>
      <c r="D780" s="115"/>
    </row>
    <row r="781" spans="1:4" ht="23.25" customHeight="1">
      <c r="A781" s="32"/>
      <c r="B781" s="32"/>
      <c r="C781" s="32"/>
      <c r="D781" s="115"/>
    </row>
    <row r="782" spans="1:4" ht="23.25" customHeight="1">
      <c r="A782" s="32"/>
      <c r="B782" s="32"/>
      <c r="C782" s="32"/>
      <c r="D782" s="115"/>
    </row>
    <row r="783" spans="1:4" ht="23.25" customHeight="1">
      <c r="A783" s="32"/>
      <c r="B783" s="32"/>
      <c r="C783" s="32"/>
      <c r="D783" s="115"/>
    </row>
    <row r="784" spans="1:4" ht="23.25" customHeight="1">
      <c r="A784" s="32"/>
      <c r="B784" s="32"/>
      <c r="C784" s="32"/>
      <c r="D784" s="115"/>
    </row>
    <row r="785" spans="1:4" ht="23.25" customHeight="1">
      <c r="A785" s="32"/>
      <c r="B785" s="32"/>
      <c r="C785" s="32"/>
      <c r="D785" s="115"/>
    </row>
    <row r="786" spans="1:4" ht="23.25" customHeight="1">
      <c r="A786" s="32"/>
      <c r="B786" s="32"/>
      <c r="C786" s="32"/>
      <c r="D786" s="115"/>
    </row>
    <row r="787" spans="1:4" ht="23.25" customHeight="1">
      <c r="A787" s="32"/>
      <c r="B787" s="32"/>
      <c r="C787" s="32"/>
      <c r="D787" s="115"/>
    </row>
    <row r="788" spans="1:4" ht="23.25" customHeight="1">
      <c r="A788" s="32"/>
      <c r="B788" s="32"/>
      <c r="C788" s="32"/>
      <c r="D788" s="115"/>
    </row>
    <row r="789" spans="1:4" ht="23.25" customHeight="1">
      <c r="A789" s="32"/>
      <c r="B789" s="32"/>
      <c r="C789" s="32"/>
      <c r="D789" s="115"/>
    </row>
    <row r="790" spans="1:4" ht="23.25" customHeight="1">
      <c r="A790" s="32"/>
      <c r="B790" s="32"/>
      <c r="C790" s="32"/>
      <c r="D790" s="115"/>
    </row>
    <row r="791" spans="1:4" ht="23.25" customHeight="1">
      <c r="A791" s="32"/>
      <c r="B791" s="32"/>
      <c r="C791" s="32"/>
      <c r="D791" s="115"/>
    </row>
    <row r="792" spans="1:4" ht="23.25" customHeight="1">
      <c r="A792" s="32"/>
      <c r="B792" s="32"/>
      <c r="C792" s="32"/>
      <c r="D792" s="115"/>
    </row>
    <row r="793" spans="1:4" ht="23.25" customHeight="1">
      <c r="A793" s="32"/>
      <c r="B793" s="32"/>
      <c r="C793" s="32"/>
      <c r="D793" s="115"/>
    </row>
    <row r="794" spans="1:4" ht="23.25" customHeight="1">
      <c r="A794" s="32"/>
      <c r="B794" s="32"/>
      <c r="C794" s="32"/>
      <c r="D794" s="115"/>
    </row>
    <row r="795" spans="1:4" ht="23.25" customHeight="1">
      <c r="A795" s="32"/>
      <c r="B795" s="32"/>
      <c r="C795" s="32"/>
      <c r="D795" s="115"/>
    </row>
    <row r="796" spans="1:4" ht="23.25" customHeight="1">
      <c r="A796" s="32"/>
      <c r="B796" s="32"/>
      <c r="C796" s="32"/>
      <c r="D796" s="115"/>
    </row>
    <row r="797" spans="1:4" ht="23.25" customHeight="1">
      <c r="A797" s="32"/>
      <c r="B797" s="32"/>
      <c r="C797" s="32"/>
      <c r="D797" s="115"/>
    </row>
    <row r="798" spans="1:4" ht="23.25" customHeight="1">
      <c r="A798" s="32"/>
      <c r="B798" s="32"/>
      <c r="C798" s="32"/>
      <c r="D798" s="115"/>
    </row>
    <row r="799" spans="1:4" ht="23.25" customHeight="1">
      <c r="A799" s="32"/>
      <c r="B799" s="32"/>
      <c r="C799" s="32"/>
      <c r="D799" s="115"/>
    </row>
    <row r="800" spans="1:4" ht="23.25" customHeight="1">
      <c r="A800" s="32"/>
      <c r="B800" s="32"/>
      <c r="C800" s="32"/>
      <c r="D800" s="115"/>
    </row>
    <row r="801" spans="1:4" ht="23.25" customHeight="1">
      <c r="A801" s="32"/>
      <c r="B801" s="32"/>
      <c r="C801" s="32"/>
      <c r="D801" s="115"/>
    </row>
    <row r="802" spans="1:4" ht="23.25" customHeight="1">
      <c r="A802" s="32"/>
      <c r="B802" s="32"/>
      <c r="C802" s="32"/>
      <c r="D802" s="115"/>
    </row>
    <row r="803" spans="1:4" ht="23.25" customHeight="1">
      <c r="A803" s="32"/>
      <c r="B803" s="32"/>
      <c r="C803" s="32"/>
      <c r="D803" s="115"/>
    </row>
    <row r="804" spans="1:4" ht="23.25" customHeight="1">
      <c r="A804" s="32"/>
      <c r="B804" s="32"/>
      <c r="C804" s="32"/>
      <c r="D804" s="115"/>
    </row>
    <row r="805" spans="1:4" ht="23.25" customHeight="1">
      <c r="A805" s="32"/>
      <c r="B805" s="32"/>
      <c r="C805" s="32"/>
      <c r="D805" s="115"/>
    </row>
    <row r="806" spans="1:4" ht="23.25" customHeight="1">
      <c r="A806" s="32"/>
      <c r="B806" s="32"/>
      <c r="C806" s="32"/>
      <c r="D806" s="115"/>
    </row>
    <row r="807" spans="1:4" ht="23.25" customHeight="1">
      <c r="A807" s="32"/>
      <c r="B807" s="32"/>
      <c r="C807" s="32"/>
      <c r="D807" s="115"/>
    </row>
    <row r="808" spans="1:4" ht="23.25" customHeight="1">
      <c r="A808" s="32"/>
      <c r="B808" s="32"/>
      <c r="C808" s="32"/>
      <c r="D808" s="115"/>
    </row>
    <row r="809" spans="1:4" ht="23.25" customHeight="1">
      <c r="A809" s="32"/>
      <c r="B809" s="32"/>
      <c r="C809" s="32"/>
      <c r="D809" s="115"/>
    </row>
    <row r="810" spans="1:4" ht="23.25" customHeight="1">
      <c r="A810" s="32"/>
      <c r="B810" s="32"/>
      <c r="C810" s="32"/>
      <c r="D810" s="115"/>
    </row>
    <row r="811" spans="1:4" ht="23.25" customHeight="1">
      <c r="A811" s="32"/>
      <c r="B811" s="32"/>
      <c r="C811" s="32"/>
      <c r="D811" s="115"/>
    </row>
    <row r="812" spans="1:4" ht="23.25" customHeight="1">
      <c r="A812" s="32"/>
      <c r="B812" s="32"/>
      <c r="C812" s="32"/>
      <c r="D812" s="115"/>
    </row>
    <row r="813" spans="1:4" ht="23.25" customHeight="1">
      <c r="A813" s="32"/>
      <c r="B813" s="32"/>
      <c r="C813" s="32"/>
      <c r="D813" s="115"/>
    </row>
    <row r="814" spans="1:4" ht="23.25" customHeight="1">
      <c r="A814" s="32"/>
      <c r="B814" s="32"/>
      <c r="C814" s="32"/>
      <c r="D814" s="115"/>
    </row>
    <row r="815" spans="1:4" ht="23.25" customHeight="1">
      <c r="A815" s="32"/>
      <c r="B815" s="32"/>
      <c r="C815" s="32"/>
      <c r="D815" s="115"/>
    </row>
    <row r="816" spans="1:4" ht="23.25" customHeight="1">
      <c r="A816" s="32"/>
      <c r="B816" s="32"/>
      <c r="C816" s="32"/>
      <c r="D816" s="115"/>
    </row>
    <row r="817" spans="1:4" ht="23.25" customHeight="1">
      <c r="A817" s="32"/>
      <c r="B817" s="32"/>
      <c r="C817" s="32"/>
      <c r="D817" s="115"/>
    </row>
    <row r="818" spans="1:4" ht="23.25" customHeight="1">
      <c r="A818" s="32"/>
      <c r="B818" s="32"/>
      <c r="C818" s="32"/>
      <c r="D818" s="115"/>
    </row>
    <row r="819" spans="1:4" ht="23.25" customHeight="1">
      <c r="A819" s="32"/>
      <c r="B819" s="32"/>
      <c r="C819" s="32"/>
      <c r="D819" s="115"/>
    </row>
    <row r="820" spans="1:4" ht="23.25" customHeight="1">
      <c r="A820" s="32"/>
      <c r="B820" s="32"/>
      <c r="C820" s="32"/>
      <c r="D820" s="115"/>
    </row>
    <row r="821" spans="1:4" ht="23.25" customHeight="1">
      <c r="A821" s="32"/>
      <c r="B821" s="32"/>
      <c r="C821" s="32"/>
      <c r="D821" s="115"/>
    </row>
    <row r="822" spans="1:4" ht="23.25" customHeight="1">
      <c r="A822" s="32"/>
      <c r="B822" s="32"/>
      <c r="C822" s="32"/>
      <c r="D822" s="115"/>
    </row>
    <row r="823" spans="1:4" ht="23.25" customHeight="1">
      <c r="A823" s="32"/>
      <c r="B823" s="32"/>
      <c r="C823" s="32"/>
      <c r="D823" s="115"/>
    </row>
    <row r="824" spans="1:4" ht="23.25" customHeight="1">
      <c r="A824" s="32"/>
      <c r="B824" s="32"/>
      <c r="C824" s="32"/>
      <c r="D824" s="115"/>
    </row>
    <row r="825" spans="1:4" ht="23.25" customHeight="1">
      <c r="A825" s="32"/>
      <c r="B825" s="32"/>
      <c r="C825" s="32"/>
      <c r="D825" s="115"/>
    </row>
    <row r="826" spans="1:4" ht="23.25" customHeight="1">
      <c r="A826" s="32"/>
      <c r="B826" s="32"/>
      <c r="C826" s="32"/>
      <c r="D826" s="115"/>
    </row>
    <row r="827" spans="1:4" ht="23.25" customHeight="1">
      <c r="A827" s="32"/>
      <c r="B827" s="32"/>
      <c r="C827" s="32"/>
      <c r="D827" s="115"/>
    </row>
    <row r="828" spans="1:4" ht="23.25" customHeight="1">
      <c r="A828" s="32"/>
      <c r="B828" s="32"/>
      <c r="C828" s="32"/>
      <c r="D828" s="115"/>
    </row>
    <row r="829" spans="1:4" ht="23.25" customHeight="1">
      <c r="A829" s="32"/>
      <c r="B829" s="32"/>
      <c r="C829" s="32"/>
      <c r="D829" s="115"/>
    </row>
    <row r="830" spans="1:4" ht="23.25" customHeight="1">
      <c r="A830" s="32"/>
      <c r="B830" s="32"/>
      <c r="C830" s="32"/>
      <c r="D830" s="115"/>
    </row>
    <row r="831" spans="1:4" ht="23.25" customHeight="1">
      <c r="A831" s="32"/>
      <c r="B831" s="32"/>
      <c r="C831" s="32"/>
      <c r="D831" s="115"/>
    </row>
    <row r="832" spans="1:4" ht="23.25" customHeight="1">
      <c r="A832" s="32"/>
      <c r="B832" s="32"/>
      <c r="C832" s="32"/>
      <c r="D832" s="115"/>
    </row>
    <row r="833" spans="1:4" ht="23.25" customHeight="1">
      <c r="A833" s="32"/>
      <c r="B833" s="32"/>
      <c r="C833" s="32"/>
      <c r="D833" s="115"/>
    </row>
    <row r="834" spans="1:4" ht="23.25" customHeight="1">
      <c r="A834" s="32"/>
      <c r="B834" s="32"/>
      <c r="C834" s="32"/>
      <c r="D834" s="115"/>
    </row>
    <row r="835" spans="1:4" ht="23.25" customHeight="1">
      <c r="A835" s="32"/>
      <c r="B835" s="32"/>
      <c r="C835" s="32"/>
      <c r="D835" s="115"/>
    </row>
    <row r="836" spans="1:4" ht="23.25" customHeight="1">
      <c r="A836" s="32"/>
      <c r="B836" s="32"/>
      <c r="C836" s="32"/>
      <c r="D836" s="115"/>
    </row>
    <row r="837" spans="1:4" ht="23.25" customHeight="1">
      <c r="A837" s="32"/>
      <c r="B837" s="32"/>
      <c r="C837" s="32"/>
      <c r="D837" s="115"/>
    </row>
    <row r="838" spans="1:4" ht="23.25" customHeight="1">
      <c r="A838" s="32"/>
      <c r="B838" s="32"/>
      <c r="C838" s="32"/>
      <c r="D838" s="115"/>
    </row>
    <row r="839" spans="1:4" ht="23.25" customHeight="1">
      <c r="A839" s="32"/>
      <c r="B839" s="32"/>
      <c r="C839" s="32"/>
      <c r="D839" s="115"/>
    </row>
    <row r="840" spans="1:4" ht="23.25" customHeight="1">
      <c r="A840" s="32"/>
      <c r="B840" s="32"/>
      <c r="C840" s="32"/>
      <c r="D840" s="115"/>
    </row>
    <row r="841" spans="1:4" ht="23.25" customHeight="1">
      <c r="A841" s="32"/>
      <c r="B841" s="32"/>
      <c r="C841" s="32"/>
      <c r="D841" s="115"/>
    </row>
    <row r="842" spans="1:4" ht="23.25" customHeight="1">
      <c r="A842" s="32"/>
      <c r="B842" s="32"/>
      <c r="C842" s="32"/>
      <c r="D842" s="115"/>
    </row>
    <row r="843" spans="1:4" ht="23.25" customHeight="1">
      <c r="A843" s="32"/>
      <c r="B843" s="32"/>
      <c r="C843" s="32"/>
      <c r="D843" s="115"/>
    </row>
    <row r="844" spans="1:4" ht="23.25" customHeight="1">
      <c r="A844" s="32"/>
      <c r="B844" s="32"/>
      <c r="C844" s="32"/>
      <c r="D844" s="115"/>
    </row>
    <row r="845" spans="1:4" ht="23.25" customHeight="1">
      <c r="A845" s="32"/>
      <c r="B845" s="32"/>
      <c r="C845" s="32"/>
      <c r="D845" s="115"/>
    </row>
    <row r="846" spans="1:4" ht="23.25" customHeight="1">
      <c r="A846" s="32"/>
      <c r="B846" s="32"/>
      <c r="C846" s="32"/>
      <c r="D846" s="115"/>
    </row>
    <row r="847" spans="1:4" ht="23.25" customHeight="1">
      <c r="A847" s="32"/>
      <c r="B847" s="32"/>
      <c r="C847" s="32"/>
      <c r="D847" s="115"/>
    </row>
    <row r="848" spans="1:4" ht="23.25" customHeight="1">
      <c r="A848" s="32"/>
      <c r="B848" s="32"/>
      <c r="C848" s="32"/>
      <c r="D848" s="115"/>
    </row>
    <row r="849" spans="1:4" ht="23.25" customHeight="1">
      <c r="A849" s="32"/>
      <c r="B849" s="32"/>
      <c r="C849" s="32"/>
      <c r="D849" s="115"/>
    </row>
    <row r="850" spans="1:4" ht="23.25" customHeight="1">
      <c r="A850" s="32"/>
      <c r="B850" s="32"/>
      <c r="C850" s="32"/>
      <c r="D850" s="115"/>
    </row>
    <row r="851" spans="1:4" ht="23.25" customHeight="1">
      <c r="A851" s="32"/>
      <c r="B851" s="32"/>
      <c r="C851" s="32"/>
      <c r="D851" s="115"/>
    </row>
    <row r="852" spans="1:4" ht="23.25" customHeight="1">
      <c r="A852" s="32"/>
      <c r="B852" s="32"/>
      <c r="C852" s="32"/>
      <c r="D852" s="115"/>
    </row>
    <row r="853" spans="1:4" ht="23.25" customHeight="1">
      <c r="A853" s="32"/>
      <c r="B853" s="32"/>
      <c r="C853" s="32"/>
      <c r="D853" s="115"/>
    </row>
    <row r="854" spans="1:4" ht="23.25" customHeight="1">
      <c r="A854" s="32"/>
      <c r="B854" s="32"/>
      <c r="C854" s="32"/>
      <c r="D854" s="115"/>
    </row>
    <row r="855" spans="1:4" ht="23.25" customHeight="1">
      <c r="A855" s="32"/>
      <c r="B855" s="32"/>
      <c r="C855" s="32"/>
      <c r="D855" s="115"/>
    </row>
    <row r="856" spans="1:4" ht="23.25" customHeight="1">
      <c r="A856" s="32"/>
      <c r="B856" s="32"/>
      <c r="C856" s="32"/>
      <c r="D856" s="115"/>
    </row>
    <row r="857" spans="1:4" ht="23.25" customHeight="1">
      <c r="A857" s="32"/>
      <c r="B857" s="32"/>
      <c r="C857" s="32"/>
      <c r="D857" s="115"/>
    </row>
    <row r="858" spans="1:4" ht="23.25" customHeight="1">
      <c r="A858" s="32"/>
      <c r="B858" s="32"/>
      <c r="C858" s="32"/>
      <c r="D858" s="115"/>
    </row>
    <row r="859" spans="1:4" ht="23.25" customHeight="1">
      <c r="A859" s="32"/>
      <c r="B859" s="32"/>
      <c r="C859" s="32"/>
      <c r="D859" s="115"/>
    </row>
    <row r="860" spans="1:4" ht="23.25" customHeight="1">
      <c r="A860" s="32"/>
      <c r="B860" s="32"/>
      <c r="C860" s="32"/>
      <c r="D860" s="115"/>
    </row>
    <row r="861" spans="1:4" ht="23.25" customHeight="1">
      <c r="A861" s="32"/>
      <c r="B861" s="32"/>
      <c r="C861" s="32"/>
      <c r="D861" s="115"/>
    </row>
    <row r="862" spans="1:4" ht="23.25" customHeight="1">
      <c r="A862" s="32"/>
      <c r="B862" s="32"/>
      <c r="C862" s="32"/>
      <c r="D862" s="115"/>
    </row>
    <row r="863" spans="1:4" ht="23.25" customHeight="1">
      <c r="A863" s="32"/>
      <c r="B863" s="32"/>
      <c r="C863" s="32"/>
      <c r="D863" s="115"/>
    </row>
    <row r="864" spans="1:4" ht="23.25" customHeight="1">
      <c r="A864" s="32"/>
      <c r="B864" s="32"/>
      <c r="C864" s="32"/>
      <c r="D864" s="115"/>
    </row>
    <row r="865" spans="1:4" ht="23.25" customHeight="1">
      <c r="A865" s="32"/>
      <c r="B865" s="32"/>
      <c r="C865" s="32"/>
      <c r="D865" s="115"/>
    </row>
    <row r="866" spans="1:4" ht="23.25" customHeight="1">
      <c r="A866" s="32"/>
      <c r="B866" s="32"/>
      <c r="C866" s="32"/>
      <c r="D866" s="115"/>
    </row>
    <row r="867" spans="1:4" ht="23.25" customHeight="1">
      <c r="A867" s="32"/>
      <c r="B867" s="32"/>
      <c r="C867" s="32"/>
      <c r="D867" s="115"/>
    </row>
    <row r="868" spans="1:4" ht="23.25" customHeight="1">
      <c r="A868" s="32"/>
      <c r="B868" s="32"/>
      <c r="C868" s="32"/>
      <c r="D868" s="115"/>
    </row>
    <row r="869" spans="1:4" ht="23.25" customHeight="1">
      <c r="A869" s="32"/>
      <c r="B869" s="32"/>
      <c r="C869" s="32"/>
      <c r="D869" s="115"/>
    </row>
    <row r="870" spans="1:4" ht="23.25" customHeight="1">
      <c r="A870" s="32"/>
      <c r="B870" s="32"/>
      <c r="C870" s="32"/>
      <c r="D870" s="115"/>
    </row>
    <row r="871" spans="1:4" ht="23.25" customHeight="1">
      <c r="A871" s="32"/>
      <c r="B871" s="32"/>
      <c r="C871" s="32"/>
      <c r="D871" s="115"/>
    </row>
    <row r="872" spans="1:4" ht="23.25" customHeight="1">
      <c r="A872" s="32"/>
      <c r="B872" s="32"/>
      <c r="C872" s="32"/>
      <c r="D872" s="115"/>
    </row>
    <row r="873" spans="1:4" ht="23.25" customHeight="1">
      <c r="A873" s="32"/>
      <c r="B873" s="32"/>
      <c r="C873" s="32"/>
      <c r="D873" s="115"/>
    </row>
    <row r="874" spans="1:4" ht="23.25" customHeight="1">
      <c r="A874" s="32"/>
      <c r="B874" s="32"/>
      <c r="C874" s="32"/>
      <c r="D874" s="115"/>
    </row>
    <row r="875" spans="1:4" ht="23.25" customHeight="1">
      <c r="A875" s="32"/>
      <c r="B875" s="32"/>
      <c r="C875" s="32"/>
      <c r="D875" s="115"/>
    </row>
    <row r="876" spans="1:4" ht="23.25" customHeight="1">
      <c r="A876" s="32"/>
      <c r="B876" s="32"/>
      <c r="C876" s="32"/>
      <c r="D876" s="115"/>
    </row>
    <row r="877" spans="1:4" ht="23.25" customHeight="1">
      <c r="A877" s="32"/>
      <c r="B877" s="32"/>
      <c r="C877" s="32"/>
      <c r="D877" s="115"/>
    </row>
    <row r="878" spans="1:4" ht="23.25" customHeight="1">
      <c r="A878" s="32"/>
      <c r="B878" s="32"/>
      <c r="C878" s="32"/>
      <c r="D878" s="115"/>
    </row>
    <row r="879" spans="1:4" ht="23.25" customHeight="1">
      <c r="A879" s="32"/>
      <c r="B879" s="32"/>
      <c r="C879" s="32"/>
      <c r="D879" s="115"/>
    </row>
    <row r="880" spans="1:4" ht="23.25" customHeight="1">
      <c r="A880" s="32"/>
      <c r="B880" s="32"/>
      <c r="C880" s="32"/>
      <c r="D880" s="115"/>
    </row>
    <row r="881" spans="1:4" ht="23.25" customHeight="1">
      <c r="A881" s="32"/>
      <c r="B881" s="32"/>
      <c r="C881" s="32"/>
      <c r="D881" s="115"/>
    </row>
    <row r="882" spans="1:4" ht="23.25" customHeight="1">
      <c r="A882" s="32"/>
      <c r="B882" s="32"/>
      <c r="C882" s="32"/>
      <c r="D882" s="115"/>
    </row>
    <row r="883" spans="1:4" ht="23.25" customHeight="1">
      <c r="A883" s="32"/>
      <c r="B883" s="32"/>
      <c r="C883" s="32"/>
      <c r="D883" s="115"/>
    </row>
    <row r="884" spans="1:4" ht="23.25" customHeight="1">
      <c r="A884" s="32"/>
      <c r="B884" s="32"/>
      <c r="C884" s="32"/>
      <c r="D884" s="115"/>
    </row>
    <row r="885" spans="1:4" ht="23.25" customHeight="1">
      <c r="A885" s="32"/>
      <c r="B885" s="32"/>
      <c r="C885" s="32"/>
      <c r="D885" s="115"/>
    </row>
    <row r="886" spans="1:4" ht="23.25" customHeight="1">
      <c r="A886" s="32"/>
      <c r="B886" s="32"/>
      <c r="C886" s="32"/>
      <c r="D886" s="115"/>
    </row>
    <row r="887" spans="1:4" ht="23.25" customHeight="1">
      <c r="A887" s="32"/>
      <c r="B887" s="32"/>
      <c r="C887" s="32"/>
      <c r="D887" s="115"/>
    </row>
    <row r="888" spans="1:4" ht="23.25" customHeight="1">
      <c r="A888" s="32"/>
      <c r="B888" s="32"/>
      <c r="C888" s="32"/>
      <c r="D888" s="115"/>
    </row>
    <row r="889" spans="1:4" ht="23.25" customHeight="1">
      <c r="A889" s="32"/>
      <c r="B889" s="32"/>
      <c r="C889" s="32"/>
      <c r="D889" s="115"/>
    </row>
    <row r="890" spans="1:4" ht="23.25" customHeight="1">
      <c r="A890" s="32"/>
      <c r="B890" s="32"/>
      <c r="C890" s="32"/>
      <c r="D890" s="115"/>
    </row>
    <row r="891" spans="1:4" ht="23.25" customHeight="1">
      <c r="A891" s="32"/>
      <c r="B891" s="32"/>
      <c r="C891" s="32"/>
      <c r="D891" s="115"/>
    </row>
    <row r="892" spans="1:4" ht="23.25" customHeight="1">
      <c r="A892" s="32"/>
      <c r="B892" s="32"/>
      <c r="C892" s="32"/>
      <c r="D892" s="115"/>
    </row>
    <row r="893" spans="1:4" ht="23.25" customHeight="1">
      <c r="A893" s="32"/>
      <c r="B893" s="32"/>
      <c r="C893" s="32"/>
      <c r="D893" s="115"/>
    </row>
    <row r="894" spans="1:4" ht="23.25" customHeight="1">
      <c r="A894" s="32"/>
      <c r="B894" s="32"/>
      <c r="C894" s="32"/>
      <c r="D894" s="115"/>
    </row>
    <row r="895" spans="1:4" ht="23.25" customHeight="1">
      <c r="A895" s="32"/>
      <c r="B895" s="32"/>
      <c r="C895" s="32"/>
      <c r="D895" s="115"/>
    </row>
    <row r="896" spans="1:4" ht="23.25" customHeight="1">
      <c r="A896" s="32"/>
      <c r="B896" s="32"/>
      <c r="C896" s="32"/>
      <c r="D896" s="115"/>
    </row>
    <row r="897" spans="1:4" ht="23.25" customHeight="1">
      <c r="A897" s="32"/>
      <c r="B897" s="32"/>
      <c r="C897" s="32"/>
      <c r="D897" s="115"/>
    </row>
    <row r="898" spans="1:4" ht="23.25" customHeight="1">
      <c r="A898" s="32"/>
      <c r="B898" s="32"/>
      <c r="C898" s="32"/>
      <c r="D898" s="115"/>
    </row>
    <row r="899" spans="1:4" ht="23.25" customHeight="1">
      <c r="A899" s="32"/>
      <c r="B899" s="32"/>
      <c r="C899" s="32"/>
      <c r="D899" s="115"/>
    </row>
    <row r="900" spans="1:4" ht="23.25" customHeight="1">
      <c r="A900" s="32"/>
      <c r="B900" s="32"/>
      <c r="C900" s="32"/>
      <c r="D900" s="115"/>
    </row>
    <row r="901" spans="1:4" ht="23.25" customHeight="1">
      <c r="A901" s="32"/>
      <c r="B901" s="32"/>
      <c r="C901" s="32"/>
      <c r="D901" s="115"/>
    </row>
    <row r="902" spans="1:4" ht="23.25" customHeight="1">
      <c r="A902" s="32"/>
      <c r="B902" s="32"/>
      <c r="C902" s="32"/>
      <c r="D902" s="115"/>
    </row>
    <row r="903" spans="1:4" ht="23.25" customHeight="1">
      <c r="A903" s="32"/>
      <c r="B903" s="32"/>
      <c r="C903" s="32"/>
      <c r="D903" s="115"/>
    </row>
    <row r="904" spans="1:4" ht="23.25" customHeight="1">
      <c r="A904" s="32"/>
      <c r="B904" s="32"/>
      <c r="C904" s="32"/>
      <c r="D904" s="115"/>
    </row>
    <row r="905" spans="1:4" ht="23.25" customHeight="1">
      <c r="A905" s="32"/>
      <c r="B905" s="32"/>
      <c r="C905" s="32"/>
      <c r="D905" s="115"/>
    </row>
    <row r="906" spans="1:4" ht="23.25" customHeight="1">
      <c r="A906" s="32"/>
      <c r="B906" s="32"/>
      <c r="C906" s="32"/>
      <c r="D906" s="115"/>
    </row>
    <row r="907" spans="1:4" ht="23.25" customHeight="1">
      <c r="A907" s="32"/>
      <c r="B907" s="32"/>
      <c r="C907" s="32"/>
      <c r="D907" s="115"/>
    </row>
    <row r="908" spans="1:4" ht="23.25" customHeight="1">
      <c r="A908" s="32"/>
      <c r="B908" s="32"/>
      <c r="C908" s="32"/>
      <c r="D908" s="115"/>
    </row>
    <row r="909" spans="1:4" ht="23.25" customHeight="1">
      <c r="A909" s="32"/>
      <c r="B909" s="32"/>
      <c r="C909" s="32"/>
      <c r="D909" s="115"/>
    </row>
    <row r="910" spans="1:4" ht="23.25" customHeight="1">
      <c r="A910" s="32"/>
      <c r="B910" s="32"/>
      <c r="C910" s="32"/>
      <c r="D910" s="115"/>
    </row>
    <row r="911" spans="1:4" ht="23.25" customHeight="1">
      <c r="A911" s="32"/>
      <c r="B911" s="32"/>
      <c r="C911" s="32"/>
      <c r="D911" s="115"/>
    </row>
    <row r="912" spans="1:4" ht="23.25" customHeight="1">
      <c r="A912" s="32"/>
      <c r="B912" s="32"/>
      <c r="C912" s="32"/>
      <c r="D912" s="115"/>
    </row>
    <row r="913" spans="1:4" ht="23.25" customHeight="1">
      <c r="A913" s="32"/>
      <c r="B913" s="32"/>
      <c r="C913" s="32"/>
      <c r="D913" s="115"/>
    </row>
    <row r="914" spans="1:4" ht="23.25" customHeight="1">
      <c r="A914" s="32"/>
      <c r="B914" s="32"/>
      <c r="C914" s="32"/>
      <c r="D914" s="115"/>
    </row>
    <row r="915" spans="1:4" ht="23.25" customHeight="1">
      <c r="A915" s="32"/>
      <c r="B915" s="32"/>
      <c r="C915" s="32"/>
      <c r="D915" s="115"/>
    </row>
    <row r="916" spans="1:4" ht="23.25" customHeight="1">
      <c r="A916" s="32"/>
      <c r="B916" s="32"/>
      <c r="C916" s="32"/>
      <c r="D916" s="115"/>
    </row>
    <row r="917" spans="1:4" ht="23.25" customHeight="1">
      <c r="A917" s="32"/>
      <c r="B917" s="32"/>
      <c r="C917" s="32"/>
      <c r="D917" s="115"/>
    </row>
    <row r="918" spans="1:4" ht="23.25" customHeight="1">
      <c r="A918" s="32"/>
      <c r="B918" s="32"/>
      <c r="C918" s="32"/>
      <c r="D918" s="115"/>
    </row>
    <row r="919" spans="1:4" ht="23.25" customHeight="1">
      <c r="A919" s="32"/>
      <c r="B919" s="32"/>
      <c r="C919" s="32"/>
      <c r="D919" s="115"/>
    </row>
    <row r="920" spans="1:4" ht="23.25" customHeight="1">
      <c r="A920" s="32"/>
      <c r="B920" s="32"/>
      <c r="C920" s="32"/>
      <c r="D920" s="115"/>
    </row>
    <row r="921" spans="1:4" ht="23.25" customHeight="1">
      <c r="A921" s="32"/>
      <c r="B921" s="32"/>
      <c r="C921" s="32"/>
      <c r="D921" s="115"/>
    </row>
    <row r="922" spans="1:4" ht="23.25" customHeight="1">
      <c r="A922" s="32"/>
      <c r="B922" s="32"/>
      <c r="C922" s="32"/>
      <c r="D922" s="115"/>
    </row>
    <row r="923" spans="1:4" ht="23.25" customHeight="1">
      <c r="A923" s="32"/>
      <c r="B923" s="32"/>
      <c r="C923" s="32"/>
      <c r="D923" s="115"/>
    </row>
    <row r="924" spans="1:4" ht="23.25" customHeight="1">
      <c r="A924" s="32"/>
      <c r="B924" s="32"/>
      <c r="C924" s="32"/>
      <c r="D924" s="115"/>
    </row>
    <row r="925" spans="1:4" ht="23.25" customHeight="1">
      <c r="A925" s="32"/>
      <c r="B925" s="32"/>
      <c r="C925" s="32"/>
      <c r="D925" s="115"/>
    </row>
    <row r="926" spans="1:4" ht="23.25" customHeight="1">
      <c r="A926" s="32"/>
      <c r="B926" s="32"/>
      <c r="C926" s="32"/>
      <c r="D926" s="115"/>
    </row>
    <row r="927" spans="1:4" ht="23.25" customHeight="1">
      <c r="A927" s="32"/>
      <c r="B927" s="32"/>
      <c r="C927" s="32"/>
      <c r="D927" s="115"/>
    </row>
    <row r="928" spans="1:4" ht="23.25" customHeight="1">
      <c r="A928" s="32"/>
      <c r="B928" s="32"/>
      <c r="C928" s="32"/>
      <c r="D928" s="115"/>
    </row>
    <row r="929" spans="1:4" ht="23.25" customHeight="1">
      <c r="A929" s="32"/>
      <c r="B929" s="32"/>
      <c r="C929" s="32"/>
      <c r="D929" s="115"/>
    </row>
    <row r="930" spans="1:4" ht="23.25" customHeight="1">
      <c r="A930" s="32"/>
      <c r="B930" s="32"/>
      <c r="C930" s="32"/>
      <c r="D930" s="115"/>
    </row>
    <row r="931" spans="1:4" ht="23.25" customHeight="1">
      <c r="A931" s="32"/>
      <c r="B931" s="32"/>
      <c r="C931" s="32"/>
      <c r="D931" s="115"/>
    </row>
    <row r="932" spans="1:4" ht="23.25" customHeight="1">
      <c r="A932" s="32"/>
      <c r="B932" s="32"/>
      <c r="C932" s="32"/>
      <c r="D932" s="115"/>
    </row>
    <row r="933" spans="1:4" ht="23.25" customHeight="1">
      <c r="A933" s="32"/>
      <c r="B933" s="32"/>
      <c r="C933" s="32"/>
      <c r="D933" s="115"/>
    </row>
    <row r="934" spans="1:4" ht="23.25" customHeight="1">
      <c r="A934" s="32"/>
      <c r="B934" s="32"/>
      <c r="C934" s="32"/>
      <c r="D934" s="115"/>
    </row>
    <row r="935" spans="1:4" ht="23.25" customHeight="1">
      <c r="A935" s="32"/>
      <c r="B935" s="32"/>
      <c r="C935" s="32"/>
      <c r="D935" s="115"/>
    </row>
    <row r="936" spans="1:4" ht="23.25" customHeight="1">
      <c r="A936" s="32"/>
      <c r="B936" s="32"/>
      <c r="C936" s="32"/>
      <c r="D936" s="115"/>
    </row>
    <row r="937" spans="1:4" ht="23.25" customHeight="1">
      <c r="A937" s="32"/>
      <c r="B937" s="32"/>
      <c r="C937" s="32"/>
      <c r="D937" s="115"/>
    </row>
    <row r="938" spans="1:4" ht="23.25" customHeight="1">
      <c r="A938" s="32"/>
      <c r="B938" s="32"/>
      <c r="C938" s="32"/>
      <c r="D938" s="115"/>
    </row>
    <row r="939" spans="1:4" ht="23.25" customHeight="1">
      <c r="A939" s="32"/>
      <c r="B939" s="32"/>
      <c r="C939" s="32"/>
      <c r="D939" s="115"/>
    </row>
    <row r="940" spans="1:4" ht="23.25" customHeight="1">
      <c r="A940" s="32"/>
      <c r="B940" s="32"/>
      <c r="C940" s="32"/>
      <c r="D940" s="115"/>
    </row>
    <row r="941" spans="1:4" ht="23.25" customHeight="1">
      <c r="A941" s="32"/>
      <c r="B941" s="32"/>
      <c r="C941" s="32"/>
      <c r="D941" s="115"/>
    </row>
    <row r="942" spans="1:4" ht="23.25" customHeight="1">
      <c r="A942" s="32"/>
      <c r="B942" s="32"/>
      <c r="C942" s="32"/>
      <c r="D942" s="115"/>
    </row>
    <row r="943" spans="1:4" ht="23.25" customHeight="1">
      <c r="A943" s="32"/>
      <c r="B943" s="32"/>
      <c r="C943" s="32"/>
      <c r="D943" s="115"/>
    </row>
    <row r="944" spans="1:4" ht="23.25" customHeight="1">
      <c r="A944" s="32"/>
      <c r="B944" s="32"/>
      <c r="C944" s="32"/>
      <c r="D944" s="115"/>
    </row>
    <row r="945" spans="1:4" ht="23.25" customHeight="1">
      <c r="A945" s="32"/>
      <c r="B945" s="32"/>
      <c r="C945" s="32"/>
      <c r="D945" s="115"/>
    </row>
    <row r="946" spans="1:4" ht="23.25" customHeight="1">
      <c r="A946" s="32"/>
      <c r="B946" s="32"/>
      <c r="C946" s="32"/>
      <c r="D946" s="115"/>
    </row>
    <row r="947" spans="1:4" ht="23.25" customHeight="1">
      <c r="A947" s="32"/>
      <c r="B947" s="32"/>
      <c r="C947" s="32"/>
      <c r="D947" s="115"/>
    </row>
    <row r="948" spans="1:4" ht="23.25" customHeight="1">
      <c r="A948" s="32"/>
      <c r="B948" s="32"/>
      <c r="C948" s="32"/>
      <c r="D948" s="115"/>
    </row>
    <row r="949" spans="1:4" ht="23.25" customHeight="1">
      <c r="A949" s="32"/>
      <c r="B949" s="32"/>
      <c r="C949" s="32"/>
      <c r="D949" s="115"/>
    </row>
    <row r="950" spans="1:4" ht="23.25" customHeight="1">
      <c r="A950" s="32"/>
      <c r="B950" s="32"/>
      <c r="C950" s="32"/>
      <c r="D950" s="115"/>
    </row>
    <row r="951" spans="1:4" ht="23.25" customHeight="1">
      <c r="A951" s="32"/>
      <c r="B951" s="32"/>
      <c r="C951" s="32"/>
      <c r="D951" s="115"/>
    </row>
    <row r="952" spans="1:4" ht="23.25" customHeight="1">
      <c r="A952" s="32"/>
      <c r="B952" s="32"/>
      <c r="C952" s="32"/>
      <c r="D952" s="115"/>
    </row>
    <row r="953" spans="1:4" ht="23.25" customHeight="1">
      <c r="A953" s="32"/>
      <c r="B953" s="32"/>
      <c r="C953" s="32"/>
      <c r="D953" s="115"/>
    </row>
    <row r="954" spans="1:4" ht="23.25" customHeight="1">
      <c r="A954" s="32"/>
      <c r="B954" s="32"/>
      <c r="C954" s="32"/>
      <c r="D954" s="115"/>
    </row>
    <row r="955" spans="1:4" ht="23.25" customHeight="1">
      <c r="A955" s="32"/>
      <c r="B955" s="32"/>
      <c r="C955" s="32"/>
      <c r="D955" s="115"/>
    </row>
    <row r="956" spans="1:4" ht="23.25" customHeight="1">
      <c r="A956" s="32"/>
      <c r="B956" s="32"/>
      <c r="C956" s="32"/>
      <c r="D956" s="115"/>
    </row>
    <row r="957" spans="1:4" ht="23.25" customHeight="1">
      <c r="A957" s="32"/>
      <c r="B957" s="32"/>
      <c r="C957" s="32"/>
      <c r="D957" s="115"/>
    </row>
    <row r="958" spans="1:4" ht="23.25" customHeight="1">
      <c r="A958" s="32"/>
      <c r="B958" s="32"/>
      <c r="C958" s="32"/>
      <c r="D958" s="115"/>
    </row>
    <row r="959" spans="1:4" ht="23.25" customHeight="1">
      <c r="A959" s="32"/>
      <c r="B959" s="32"/>
      <c r="C959" s="32"/>
      <c r="D959" s="115"/>
    </row>
    <row r="960" spans="1:4" ht="23.25" customHeight="1">
      <c r="A960" s="32"/>
      <c r="B960" s="32"/>
      <c r="C960" s="32"/>
      <c r="D960" s="115"/>
    </row>
    <row r="961" spans="1:4" ht="23.25" customHeight="1">
      <c r="A961" s="32"/>
      <c r="B961" s="32"/>
      <c r="C961" s="32"/>
      <c r="D961" s="115"/>
    </row>
    <row r="962" spans="1:4" ht="23.25" customHeight="1">
      <c r="A962" s="32"/>
      <c r="B962" s="32"/>
      <c r="C962" s="32"/>
      <c r="D962" s="115"/>
    </row>
    <row r="963" spans="1:4" ht="23.25" customHeight="1">
      <c r="A963" s="32"/>
      <c r="B963" s="32"/>
      <c r="C963" s="32"/>
      <c r="D963" s="115"/>
    </row>
    <row r="964" spans="1:4" ht="23.25" customHeight="1">
      <c r="A964" s="32"/>
      <c r="B964" s="32"/>
      <c r="C964" s="32"/>
      <c r="D964" s="115"/>
    </row>
    <row r="965" spans="1:4" ht="23.25" customHeight="1">
      <c r="A965" s="32"/>
      <c r="B965" s="32"/>
      <c r="C965" s="32"/>
      <c r="D965" s="115"/>
    </row>
    <row r="966" spans="1:4" ht="23.25" customHeight="1">
      <c r="A966" s="32"/>
      <c r="B966" s="32"/>
      <c r="C966" s="32"/>
      <c r="D966" s="115"/>
    </row>
    <row r="967" spans="1:4" ht="23.25" customHeight="1">
      <c r="A967" s="32"/>
      <c r="B967" s="32"/>
      <c r="C967" s="32"/>
      <c r="D967" s="115"/>
    </row>
    <row r="968" spans="1:4" ht="23.25" customHeight="1">
      <c r="A968" s="32"/>
      <c r="B968" s="32"/>
      <c r="C968" s="32"/>
      <c r="D968" s="115"/>
    </row>
    <row r="969" spans="1:4" ht="23.25" customHeight="1">
      <c r="A969" s="32"/>
      <c r="B969" s="32"/>
      <c r="C969" s="32"/>
      <c r="D969" s="115"/>
    </row>
    <row r="970" spans="1:4" ht="23.25" customHeight="1">
      <c r="A970" s="32"/>
      <c r="B970" s="32"/>
      <c r="C970" s="32"/>
      <c r="D970" s="115"/>
    </row>
    <row r="971" spans="1:4" ht="23.25" customHeight="1">
      <c r="A971" s="32"/>
      <c r="B971" s="32"/>
      <c r="C971" s="32"/>
      <c r="D971" s="115"/>
    </row>
    <row r="972" spans="1:4" ht="23.25" customHeight="1">
      <c r="A972" s="32"/>
      <c r="B972" s="32"/>
      <c r="C972" s="32"/>
      <c r="D972" s="115"/>
    </row>
    <row r="973" spans="1:4" ht="23.25" customHeight="1">
      <c r="A973" s="32"/>
      <c r="B973" s="32"/>
      <c r="C973" s="32"/>
      <c r="D973" s="115"/>
    </row>
    <row r="974" spans="1:4" ht="23.25" customHeight="1">
      <c r="A974" s="32"/>
      <c r="B974" s="32"/>
      <c r="C974" s="32"/>
      <c r="D974" s="115"/>
    </row>
    <row r="975" spans="1:4" ht="23.25" customHeight="1">
      <c r="A975" s="32"/>
      <c r="B975" s="32"/>
      <c r="C975" s="32"/>
      <c r="D975" s="115"/>
    </row>
    <row r="976" spans="1:4" ht="23.25" customHeight="1">
      <c r="A976" s="32"/>
      <c r="B976" s="32"/>
      <c r="C976" s="32"/>
      <c r="D976" s="115"/>
    </row>
    <row r="977" spans="1:4" ht="23.25" customHeight="1">
      <c r="A977" s="32"/>
      <c r="B977" s="32"/>
      <c r="C977" s="32"/>
      <c r="D977" s="115"/>
    </row>
    <row r="978" spans="1:4" ht="23.25" customHeight="1">
      <c r="A978" s="32"/>
      <c r="B978" s="32"/>
      <c r="C978" s="32"/>
      <c r="D978" s="115"/>
    </row>
    <row r="979" spans="1:4" ht="23.25" customHeight="1">
      <c r="A979" s="32"/>
      <c r="B979" s="32"/>
      <c r="C979" s="32"/>
      <c r="D979" s="115"/>
    </row>
    <row r="980" spans="1:4" ht="23.25" customHeight="1">
      <c r="A980" s="32"/>
      <c r="B980" s="32"/>
      <c r="C980" s="32"/>
      <c r="D980" s="115"/>
    </row>
    <row r="981" spans="1:4" ht="23.25" customHeight="1">
      <c r="A981" s="32"/>
      <c r="B981" s="32"/>
      <c r="C981" s="32"/>
      <c r="D981" s="115"/>
    </row>
    <row r="982" spans="1:4" ht="23.25" customHeight="1">
      <c r="A982" s="32"/>
      <c r="B982" s="32"/>
      <c r="C982" s="32"/>
      <c r="D982" s="115"/>
    </row>
    <row r="983" spans="1:4" ht="23.25" customHeight="1">
      <c r="A983" s="32"/>
      <c r="B983" s="32"/>
      <c r="C983" s="32"/>
      <c r="D983" s="115"/>
    </row>
    <row r="984" spans="1:4" ht="23.25" customHeight="1">
      <c r="A984" s="32"/>
      <c r="B984" s="32"/>
      <c r="C984" s="32"/>
      <c r="D984" s="115"/>
    </row>
    <row r="985" spans="1:4" ht="23.25" customHeight="1">
      <c r="A985" s="32"/>
      <c r="B985" s="32"/>
      <c r="C985" s="32"/>
      <c r="D985" s="115"/>
    </row>
    <row r="986" spans="1:4" ht="23.25" customHeight="1">
      <c r="A986" s="32"/>
      <c r="B986" s="32"/>
      <c r="C986" s="32"/>
      <c r="D986" s="115"/>
    </row>
    <row r="987" spans="1:4" ht="23.25" customHeight="1">
      <c r="A987" s="32"/>
      <c r="B987" s="32"/>
      <c r="C987" s="32"/>
      <c r="D987" s="115"/>
    </row>
    <row r="988" spans="1:4" ht="23.25" customHeight="1">
      <c r="A988" s="32"/>
      <c r="B988" s="32"/>
      <c r="C988" s="32"/>
      <c r="D988" s="115"/>
    </row>
    <row r="989" spans="1:4" ht="23.25" customHeight="1">
      <c r="A989" s="32"/>
      <c r="B989" s="32"/>
      <c r="C989" s="32"/>
      <c r="D989" s="115"/>
    </row>
    <row r="990" spans="1:4" ht="23.25" customHeight="1">
      <c r="A990" s="32"/>
      <c r="B990" s="32"/>
      <c r="C990" s="32"/>
      <c r="D990" s="115"/>
    </row>
    <row r="991" spans="1:4" ht="23.25" customHeight="1">
      <c r="A991" s="32"/>
      <c r="B991" s="32"/>
      <c r="C991" s="32"/>
      <c r="D991" s="115"/>
    </row>
    <row r="992" spans="1:4" ht="23.25" customHeight="1">
      <c r="A992" s="32"/>
      <c r="B992" s="32"/>
      <c r="C992" s="32"/>
      <c r="D992" s="115"/>
    </row>
    <row r="993" spans="1:4" ht="23.25" customHeight="1">
      <c r="A993" s="32"/>
      <c r="B993" s="32"/>
      <c r="C993" s="32"/>
      <c r="D993" s="115"/>
    </row>
    <row r="994" spans="1:4" ht="23.25" customHeight="1">
      <c r="A994" s="32"/>
      <c r="B994" s="32"/>
      <c r="C994" s="32"/>
      <c r="D994" s="115"/>
    </row>
    <row r="995" spans="1:4" ht="23.25" customHeight="1">
      <c r="A995" s="32"/>
      <c r="B995" s="32"/>
      <c r="C995" s="32"/>
      <c r="D995" s="115"/>
    </row>
    <row r="996" spans="1:4" ht="23.25" customHeight="1">
      <c r="A996" s="32"/>
      <c r="B996" s="32"/>
      <c r="C996" s="32"/>
      <c r="D996" s="115"/>
    </row>
    <row r="997" spans="1:4" ht="23.25" customHeight="1">
      <c r="A997" s="32"/>
      <c r="B997" s="32"/>
      <c r="C997" s="32"/>
      <c r="D997" s="115"/>
    </row>
    <row r="998" spans="1:4" ht="23.25" customHeight="1">
      <c r="A998" s="32"/>
      <c r="B998" s="32"/>
      <c r="C998" s="32"/>
      <c r="D998" s="115"/>
    </row>
    <row r="999" spans="1:4" ht="23.25" customHeight="1">
      <c r="A999" s="32"/>
      <c r="B999" s="32"/>
      <c r="C999" s="32"/>
      <c r="D999" s="115"/>
    </row>
    <row r="1000" spans="1:4" ht="23.25" customHeight="1">
      <c r="A1000" s="32"/>
      <c r="B1000" s="32"/>
      <c r="C1000" s="32"/>
      <c r="D1000" s="115"/>
    </row>
    <row r="1001" spans="1:4" ht="23.25" customHeight="1">
      <c r="A1001" s="32"/>
      <c r="B1001" s="32"/>
      <c r="C1001" s="32"/>
      <c r="D1001" s="115"/>
    </row>
    <row r="1002" spans="1:4" ht="23.25" customHeight="1">
      <c r="C1002" s="32"/>
    </row>
    <row r="1003" spans="1:4" ht="23.25" customHeight="1">
      <c r="C1003" s="32"/>
    </row>
    <row r="1004" spans="1:4" ht="23.25" customHeight="1">
      <c r="C1004" s="32"/>
    </row>
    <row r="1005" spans="1:4" ht="23.25" customHeight="1">
      <c r="C1005" s="32"/>
    </row>
  </sheetData>
  <mergeCells count="17">
    <mergeCell ref="B23:B26"/>
    <mergeCell ref="A1:A4"/>
    <mergeCell ref="B1:B4"/>
    <mergeCell ref="C1:C4"/>
    <mergeCell ref="D2:D3"/>
    <mergeCell ref="B5:B6"/>
    <mergeCell ref="B7:B9"/>
    <mergeCell ref="B10:B12"/>
    <mergeCell ref="B16:B18"/>
    <mergeCell ref="B20:B21"/>
    <mergeCell ref="B60:B62"/>
    <mergeCell ref="B27:B28"/>
    <mergeCell ref="B29:B31"/>
    <mergeCell ref="B32:B33"/>
    <mergeCell ref="B35:B37"/>
    <mergeCell ref="B40:B41"/>
    <mergeCell ref="B50:B5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R1005"/>
  <sheetViews>
    <sheetView zoomScale="70" zoomScaleNormal="70" workbookViewId="0">
      <selection activeCell="J1" sqref="J1:K1048576"/>
    </sheetView>
  </sheetViews>
  <sheetFormatPr defaultColWidth="8.7265625" defaultRowHeight="18" customHeight="1"/>
  <cols>
    <col min="1" max="1" width="6.453125" style="31" customWidth="1"/>
    <col min="2" max="2" width="18.81640625" style="31" hidden="1" customWidth="1"/>
    <col min="3" max="3" width="80.7265625" style="31" customWidth="1"/>
    <col min="4" max="4" width="22.81640625" style="31" bestFit="1" customWidth="1"/>
    <col min="5" max="5" width="10.54296875" style="137" bestFit="1" customWidth="1"/>
    <col min="6" max="9" width="8.7265625" style="77"/>
    <col min="10" max="18" width="8.7265625" style="95"/>
    <col min="19" max="16384" width="8.7265625" style="77"/>
  </cols>
  <sheetData>
    <row r="1" spans="1:4" ht="18" customHeight="1">
      <c r="A1" s="297" t="s">
        <v>0</v>
      </c>
      <c r="B1" s="297" t="s">
        <v>168</v>
      </c>
      <c r="C1" s="297" t="s">
        <v>1</v>
      </c>
      <c r="D1" s="151"/>
    </row>
    <row r="2" spans="1:4" ht="18" customHeight="1">
      <c r="A2" s="298"/>
      <c r="B2" s="298"/>
      <c r="C2" s="342"/>
      <c r="D2" s="343"/>
    </row>
    <row r="3" spans="1:4" ht="18" customHeight="1">
      <c r="A3" s="298"/>
      <c r="B3" s="298"/>
      <c r="C3" s="342"/>
      <c r="D3" s="343"/>
    </row>
    <row r="4" spans="1:4" ht="18" customHeight="1">
      <c r="A4" s="299"/>
      <c r="B4" s="299"/>
      <c r="C4" s="298"/>
      <c r="D4" s="132" t="s">
        <v>132</v>
      </c>
    </row>
    <row r="5" spans="1:4" ht="18" customHeight="1">
      <c r="A5" s="42">
        <v>1</v>
      </c>
      <c r="B5" s="363" t="s">
        <v>167</v>
      </c>
      <c r="C5" s="139" t="s">
        <v>202</v>
      </c>
      <c r="D5" s="84" t="str">
        <f>IFERROR(VLOOKUP(C5,#REF!,2,FALSE),"")</f>
        <v/>
      </c>
    </row>
    <row r="6" spans="1:4" ht="18" customHeight="1">
      <c r="A6" s="42">
        <f t="shared" ref="A6:A67" si="0">A5+1</f>
        <v>2</v>
      </c>
      <c r="B6" s="333"/>
      <c r="C6" s="122" t="s">
        <v>41</v>
      </c>
      <c r="D6" s="84" t="str">
        <f>IFERROR(VLOOKUP(C6,#REF!,2,FALSE),"")</f>
        <v/>
      </c>
    </row>
    <row r="7" spans="1:4" ht="18" customHeight="1">
      <c r="A7" s="42">
        <f t="shared" si="0"/>
        <v>3</v>
      </c>
      <c r="B7" s="363" t="s">
        <v>166</v>
      </c>
      <c r="C7" s="140" t="s">
        <v>43</v>
      </c>
      <c r="D7" s="84" t="str">
        <f>IFERROR(VLOOKUP(C7,#REF!,2,FALSE),"")</f>
        <v/>
      </c>
    </row>
    <row r="8" spans="1:4" ht="18" customHeight="1">
      <c r="A8" s="42">
        <f t="shared" si="0"/>
        <v>4</v>
      </c>
      <c r="B8" s="342"/>
      <c r="C8" s="141" t="s">
        <v>235</v>
      </c>
      <c r="D8" s="84" t="str">
        <f>IFERROR(VLOOKUP(C8,#REF!,2,FALSE),"")</f>
        <v/>
      </c>
    </row>
    <row r="9" spans="1:4" ht="18" customHeight="1">
      <c r="A9" s="42">
        <f t="shared" si="0"/>
        <v>5</v>
      </c>
      <c r="B9" s="333"/>
      <c r="C9" s="141" t="s">
        <v>222</v>
      </c>
      <c r="D9" s="84" t="str">
        <f>IFERROR(VLOOKUP(C9,#REF!,2,FALSE),"")</f>
        <v/>
      </c>
    </row>
    <row r="10" spans="1:4" ht="18" customHeight="1">
      <c r="A10" s="42">
        <f t="shared" si="0"/>
        <v>6</v>
      </c>
      <c r="B10" s="363" t="s">
        <v>165</v>
      </c>
      <c r="C10" s="141" t="s">
        <v>204</v>
      </c>
      <c r="D10" s="84" t="str">
        <f>IFERROR(VLOOKUP(C10,#REF!,2,FALSE),"")</f>
        <v/>
      </c>
    </row>
    <row r="11" spans="1:4" ht="18" customHeight="1">
      <c r="A11" s="42">
        <f t="shared" si="0"/>
        <v>7</v>
      </c>
      <c r="B11" s="342"/>
      <c r="C11" s="141" t="s">
        <v>251</v>
      </c>
      <c r="D11" s="84" t="str">
        <f>IFERROR(VLOOKUP(C11,#REF!,2,FALSE),"")</f>
        <v/>
      </c>
    </row>
    <row r="12" spans="1:4" ht="18" customHeight="1">
      <c r="A12" s="42">
        <f t="shared" si="0"/>
        <v>8</v>
      </c>
      <c r="B12" s="333"/>
      <c r="C12" s="141" t="s">
        <v>218</v>
      </c>
      <c r="D12" s="84" t="str">
        <f>IFERROR(VLOOKUP(C12,#REF!,2,FALSE),"")</f>
        <v/>
      </c>
    </row>
    <row r="13" spans="1:4" ht="18" customHeight="1">
      <c r="A13" s="42">
        <f t="shared" si="0"/>
        <v>9</v>
      </c>
      <c r="B13" s="142" t="s">
        <v>52</v>
      </c>
      <c r="C13" s="143" t="s">
        <v>51</v>
      </c>
      <c r="D13" s="84" t="str">
        <f>IFERROR(VLOOKUP(C13,#REF!,2,FALSE),"")</f>
        <v/>
      </c>
    </row>
    <row r="14" spans="1:4" ht="18" customHeight="1">
      <c r="A14" s="42">
        <f t="shared" si="0"/>
        <v>10</v>
      </c>
      <c r="B14" s="142" t="s">
        <v>164</v>
      </c>
      <c r="C14" s="140" t="s">
        <v>252</v>
      </c>
      <c r="D14" s="84" t="str">
        <f>IFERROR(VLOOKUP(C14,#REF!,2,FALSE),"")</f>
        <v/>
      </c>
    </row>
    <row r="15" spans="1:4" ht="18" customHeight="1">
      <c r="A15" s="42">
        <f t="shared" si="0"/>
        <v>11</v>
      </c>
      <c r="B15" s="142" t="s">
        <v>163</v>
      </c>
      <c r="C15" s="140" t="s">
        <v>215</v>
      </c>
      <c r="D15" s="84" t="str">
        <f>IFERROR(VLOOKUP(C15,#REF!,2,FALSE),"")</f>
        <v/>
      </c>
    </row>
    <row r="16" spans="1:4" ht="18" customHeight="1">
      <c r="A16" s="42">
        <f t="shared" si="0"/>
        <v>12</v>
      </c>
      <c r="B16" s="363" t="s">
        <v>162</v>
      </c>
      <c r="C16" s="139" t="s">
        <v>209</v>
      </c>
      <c r="D16" s="84" t="str">
        <f>IFERROR(VLOOKUP(C16,#REF!,2,FALSE),"")</f>
        <v/>
      </c>
    </row>
    <row r="17" spans="1:4" ht="18" customHeight="1">
      <c r="A17" s="42">
        <f t="shared" si="0"/>
        <v>13</v>
      </c>
      <c r="B17" s="342"/>
      <c r="C17" s="143" t="s">
        <v>58</v>
      </c>
      <c r="D17" s="84" t="str">
        <f>IFERROR(VLOOKUP(C17,#REF!,2,FALSE),"")</f>
        <v/>
      </c>
    </row>
    <row r="18" spans="1:4" ht="18" customHeight="1">
      <c r="A18" s="42">
        <f t="shared" si="0"/>
        <v>14</v>
      </c>
      <c r="B18" s="333"/>
      <c r="C18" s="143" t="s">
        <v>60</v>
      </c>
      <c r="D18" s="84" t="str">
        <f>IFERROR(VLOOKUP(C18,#REF!,2,FALSE),"")</f>
        <v/>
      </c>
    </row>
    <row r="19" spans="1:4" ht="18" customHeight="1">
      <c r="A19" s="42">
        <f t="shared" si="0"/>
        <v>15</v>
      </c>
      <c r="B19" s="142" t="s">
        <v>161</v>
      </c>
      <c r="C19" s="140" t="s">
        <v>201</v>
      </c>
      <c r="D19" s="84" t="str">
        <f>IFERROR(VLOOKUP(C19,#REF!,2,FALSE),"")</f>
        <v/>
      </c>
    </row>
    <row r="20" spans="1:4" ht="18" customHeight="1">
      <c r="A20" s="42">
        <f t="shared" si="0"/>
        <v>16</v>
      </c>
      <c r="B20" s="363" t="s">
        <v>160</v>
      </c>
      <c r="C20" s="139" t="s">
        <v>220</v>
      </c>
      <c r="D20" s="84" t="str">
        <f>IFERROR(VLOOKUP(C20,#REF!,2,FALSE),"")</f>
        <v/>
      </c>
    </row>
    <row r="21" spans="1:4" ht="18" customHeight="1">
      <c r="A21" s="42">
        <f t="shared" si="0"/>
        <v>17</v>
      </c>
      <c r="B21" s="365"/>
      <c r="C21" s="139" t="s">
        <v>213</v>
      </c>
      <c r="D21" s="84" t="str">
        <f>IFERROR(VLOOKUP(C21,#REF!,2,FALSE),"")</f>
        <v/>
      </c>
    </row>
    <row r="22" spans="1:4" ht="18" customHeight="1">
      <c r="A22" s="42">
        <f t="shared" si="0"/>
        <v>18</v>
      </c>
      <c r="B22" s="142" t="s">
        <v>159</v>
      </c>
      <c r="C22" s="143" t="s">
        <v>66</v>
      </c>
      <c r="D22" s="84" t="str">
        <f>IFERROR(VLOOKUP(C22,#REF!,2,FALSE),"")</f>
        <v/>
      </c>
    </row>
    <row r="23" spans="1:4" ht="18" customHeight="1">
      <c r="A23" s="42">
        <f>A22+1</f>
        <v>19</v>
      </c>
      <c r="B23" s="363" t="s">
        <v>158</v>
      </c>
      <c r="C23" s="140" t="s">
        <v>211</v>
      </c>
      <c r="D23" s="84" t="str">
        <f>IFERROR(VLOOKUP(C23,#REF!,2,FALSE),"")</f>
        <v/>
      </c>
    </row>
    <row r="24" spans="1:4" ht="18" customHeight="1">
      <c r="A24" s="42">
        <f t="shared" si="0"/>
        <v>20</v>
      </c>
      <c r="B24" s="364"/>
      <c r="C24" s="139"/>
      <c r="D24" s="84" t="str">
        <f>IFERROR(VLOOKUP(C24,#REF!,2,FALSE),"")</f>
        <v/>
      </c>
    </row>
    <row r="25" spans="1:4" ht="18" customHeight="1">
      <c r="A25" s="42">
        <f t="shared" si="0"/>
        <v>21</v>
      </c>
      <c r="B25" s="364"/>
      <c r="C25" s="144" t="s">
        <v>70</v>
      </c>
      <c r="D25" s="84" t="str">
        <f>IFERROR(VLOOKUP(C25,#REF!,2,FALSE),"")</f>
        <v/>
      </c>
    </row>
    <row r="26" spans="1:4" ht="18" customHeight="1">
      <c r="A26" s="42">
        <f t="shared" si="0"/>
        <v>22</v>
      </c>
      <c r="B26" s="365"/>
      <c r="C26" s="139" t="s">
        <v>250</v>
      </c>
      <c r="D26" s="84" t="str">
        <f>IFERROR(VLOOKUP(C26,#REF!,2,FALSE),"")</f>
        <v/>
      </c>
    </row>
    <row r="27" spans="1:4" ht="18" customHeight="1">
      <c r="A27" s="42">
        <f t="shared" si="0"/>
        <v>23</v>
      </c>
      <c r="B27" s="363" t="s">
        <v>77</v>
      </c>
      <c r="C27" s="143" t="s">
        <v>72</v>
      </c>
      <c r="D27" s="84" t="str">
        <f>IFERROR(VLOOKUP(C27,#REF!,2,FALSE),"")</f>
        <v/>
      </c>
    </row>
    <row r="28" spans="1:4" ht="18" customHeight="1">
      <c r="A28" s="42">
        <f t="shared" si="0"/>
        <v>24</v>
      </c>
      <c r="B28" s="333"/>
      <c r="C28" s="143" t="s">
        <v>74</v>
      </c>
      <c r="D28" s="84" t="str">
        <f>IFERROR(VLOOKUP(C28,#REF!,2,FALSE),"")</f>
        <v/>
      </c>
    </row>
    <row r="29" spans="1:4" ht="18" customHeight="1">
      <c r="A29" s="42">
        <f t="shared" si="0"/>
        <v>25</v>
      </c>
      <c r="B29" s="363" t="s">
        <v>157</v>
      </c>
      <c r="C29" s="143" t="s">
        <v>75</v>
      </c>
      <c r="D29" s="84" t="str">
        <f>IFERROR(VLOOKUP(C29,#REF!,2,FALSE),"")</f>
        <v/>
      </c>
    </row>
    <row r="30" spans="1:4" ht="18" customHeight="1">
      <c r="A30" s="42">
        <f t="shared" si="0"/>
        <v>26</v>
      </c>
      <c r="B30" s="342"/>
      <c r="C30" s="143" t="s">
        <v>76</v>
      </c>
      <c r="D30" s="84" t="str">
        <f>IFERROR(VLOOKUP(C30,#REF!,2,FALSE),"")</f>
        <v/>
      </c>
    </row>
    <row r="31" spans="1:4" ht="18" customHeight="1">
      <c r="A31" s="42">
        <f t="shared" si="0"/>
        <v>27</v>
      </c>
      <c r="B31" s="333"/>
      <c r="C31" s="122" t="s">
        <v>78</v>
      </c>
      <c r="D31" s="84" t="str">
        <f>IFERROR(VLOOKUP(C31,#REF!,2,FALSE),"")</f>
        <v/>
      </c>
    </row>
    <row r="32" spans="1:4" ht="18" customHeight="1">
      <c r="A32" s="42">
        <f t="shared" si="0"/>
        <v>28</v>
      </c>
      <c r="B32" s="360" t="s">
        <v>156</v>
      </c>
      <c r="C32" s="122" t="s">
        <v>80</v>
      </c>
      <c r="D32" s="84" t="str">
        <f>IFERROR(VLOOKUP(C32,#REF!,2,FALSE),"")</f>
        <v/>
      </c>
    </row>
    <row r="33" spans="1:4" ht="18" customHeight="1">
      <c r="A33" s="42">
        <f t="shared" si="0"/>
        <v>29</v>
      </c>
      <c r="B33" s="362"/>
      <c r="C33" s="122" t="s">
        <v>82</v>
      </c>
      <c r="D33" s="84" t="str">
        <f>IFERROR(VLOOKUP(C33,#REF!,2,FALSE),"")</f>
        <v/>
      </c>
    </row>
    <row r="34" spans="1:4" ht="18" customHeight="1">
      <c r="A34" s="42">
        <f t="shared" si="0"/>
        <v>30</v>
      </c>
      <c r="B34" s="145" t="s">
        <v>155</v>
      </c>
      <c r="C34" s="122" t="s">
        <v>45</v>
      </c>
      <c r="D34" s="84" t="str">
        <f>IFERROR(VLOOKUP(C34,#REF!,2,FALSE),"")</f>
        <v/>
      </c>
    </row>
    <row r="35" spans="1:4" ht="18" customHeight="1">
      <c r="A35" s="42">
        <f t="shared" si="0"/>
        <v>31</v>
      </c>
      <c r="B35" s="363" t="s">
        <v>154</v>
      </c>
      <c r="C35" s="122" t="s">
        <v>85</v>
      </c>
      <c r="D35" s="84" t="str">
        <f>IFERROR(VLOOKUP(C35,#REF!,2,FALSE),"")</f>
        <v/>
      </c>
    </row>
    <row r="36" spans="1:4" ht="18" customHeight="1">
      <c r="A36" s="42">
        <f t="shared" si="0"/>
        <v>32</v>
      </c>
      <c r="B36" s="342"/>
      <c r="C36" s="122" t="s">
        <v>86</v>
      </c>
      <c r="D36" s="84" t="str">
        <f>IFERROR(VLOOKUP(C36,#REF!,2,FALSE),"")</f>
        <v/>
      </c>
    </row>
    <row r="37" spans="1:4" ht="18" customHeight="1">
      <c r="A37" s="42">
        <f t="shared" si="0"/>
        <v>33</v>
      </c>
      <c r="B37" s="333"/>
      <c r="C37" s="122" t="s">
        <v>87</v>
      </c>
      <c r="D37" s="84" t="str">
        <f>IFERROR(VLOOKUP(C37,#REF!,2,FALSE),"")</f>
        <v/>
      </c>
    </row>
    <row r="38" spans="1:4" ht="18" customHeight="1">
      <c r="A38" s="42">
        <f t="shared" si="0"/>
        <v>34</v>
      </c>
      <c r="B38" s="142" t="s">
        <v>91</v>
      </c>
      <c r="C38" s="122" t="s">
        <v>88</v>
      </c>
      <c r="D38" s="84" t="str">
        <f>IFERROR(VLOOKUP(C38,#REF!,2,FALSE),"")</f>
        <v/>
      </c>
    </row>
    <row r="39" spans="1:4" ht="18" customHeight="1">
      <c r="A39" s="42">
        <f t="shared" si="0"/>
        <v>35</v>
      </c>
      <c r="B39" s="142" t="s">
        <v>93</v>
      </c>
      <c r="C39" s="122" t="s">
        <v>89</v>
      </c>
      <c r="D39" s="84" t="str">
        <f>IFERROR(VLOOKUP(C39,#REF!,2,FALSE),"")</f>
        <v/>
      </c>
    </row>
    <row r="40" spans="1:4" ht="18" customHeight="1">
      <c r="A40" s="42">
        <f t="shared" si="0"/>
        <v>36</v>
      </c>
      <c r="B40" s="363" t="s">
        <v>153</v>
      </c>
      <c r="C40" s="122" t="s">
        <v>90</v>
      </c>
      <c r="D40" s="84" t="str">
        <f>IFERROR(VLOOKUP(C40,#REF!,2,FALSE),"")</f>
        <v/>
      </c>
    </row>
    <row r="41" spans="1:4" ht="18" customHeight="1">
      <c r="A41" s="42">
        <f t="shared" si="0"/>
        <v>37</v>
      </c>
      <c r="B41" s="333"/>
      <c r="C41" s="122" t="s">
        <v>92</v>
      </c>
      <c r="D41" s="84" t="str">
        <f>IFERROR(VLOOKUP(C41,#REF!,2,FALSE),"")</f>
        <v/>
      </c>
    </row>
    <row r="42" spans="1:4" ht="18" customHeight="1">
      <c r="A42" s="42">
        <f t="shared" si="0"/>
        <v>38</v>
      </c>
      <c r="B42" s="142" t="s">
        <v>152</v>
      </c>
      <c r="C42" s="122" t="s">
        <v>94</v>
      </c>
      <c r="D42" s="84" t="str">
        <f>IFERROR(VLOOKUP(C42,#REF!,2,FALSE),"")</f>
        <v/>
      </c>
    </row>
    <row r="43" spans="1:4" ht="18" customHeight="1">
      <c r="A43" s="42">
        <f t="shared" si="0"/>
        <v>39</v>
      </c>
      <c r="B43" s="142" t="s">
        <v>151</v>
      </c>
      <c r="C43" s="121" t="s">
        <v>95</v>
      </c>
      <c r="D43" s="84" t="str">
        <f>IFERROR(VLOOKUP(C43,#REF!,2,FALSE),"")</f>
        <v/>
      </c>
    </row>
    <row r="44" spans="1:4" ht="18" customHeight="1">
      <c r="A44" s="42">
        <f t="shared" si="0"/>
        <v>40</v>
      </c>
      <c r="B44" s="142" t="s">
        <v>150</v>
      </c>
      <c r="C44" s="122" t="s">
        <v>96</v>
      </c>
      <c r="D44" s="84" t="str">
        <f>IFERROR(VLOOKUP(C44,#REF!,2,FALSE),"")</f>
        <v/>
      </c>
    </row>
    <row r="45" spans="1:4" ht="18" customHeight="1">
      <c r="A45" s="42">
        <f t="shared" si="0"/>
        <v>41</v>
      </c>
      <c r="B45" s="142" t="s">
        <v>149</v>
      </c>
      <c r="C45" s="140" t="s">
        <v>186</v>
      </c>
      <c r="D45" s="84" t="str">
        <f>IFERROR(VLOOKUP(C45,#REF!,2,FALSE),"")</f>
        <v/>
      </c>
    </row>
    <row r="46" spans="1:4" ht="18" customHeight="1">
      <c r="A46" s="42">
        <f t="shared" si="0"/>
        <v>42</v>
      </c>
      <c r="B46" s="142" t="s">
        <v>148</v>
      </c>
      <c r="C46" s="140" t="s">
        <v>195</v>
      </c>
      <c r="D46" s="84" t="str">
        <f>IFERROR(VLOOKUP(C46,#REF!,2,FALSE),"")</f>
        <v/>
      </c>
    </row>
    <row r="47" spans="1:4" ht="18" customHeight="1">
      <c r="A47" s="42">
        <f t="shared" si="0"/>
        <v>43</v>
      </c>
      <c r="B47" s="142" t="s">
        <v>147</v>
      </c>
      <c r="C47" s="140" t="s">
        <v>193</v>
      </c>
      <c r="D47" s="84" t="str">
        <f>IFERROR(VLOOKUP(C47,#REF!,2,FALSE),"")</f>
        <v/>
      </c>
    </row>
    <row r="48" spans="1:4" ht="18" customHeight="1">
      <c r="A48" s="42">
        <f t="shared" si="0"/>
        <v>44</v>
      </c>
      <c r="B48" s="142" t="s">
        <v>146</v>
      </c>
      <c r="C48" s="140" t="s">
        <v>194</v>
      </c>
      <c r="D48" s="84" t="str">
        <f>IFERROR(VLOOKUP(C48,#REF!,2,FALSE),"")</f>
        <v/>
      </c>
    </row>
    <row r="49" spans="1:4" ht="18" customHeight="1">
      <c r="A49" s="42">
        <f t="shared" si="0"/>
        <v>45</v>
      </c>
      <c r="B49" s="146" t="s">
        <v>145</v>
      </c>
      <c r="C49" s="140" t="s">
        <v>101</v>
      </c>
      <c r="D49" s="84" t="str">
        <f>IFERROR(VLOOKUP(C49,#REF!,2,FALSE),"")</f>
        <v/>
      </c>
    </row>
    <row r="50" spans="1:4" ht="18" customHeight="1">
      <c r="A50" s="42">
        <f t="shared" si="0"/>
        <v>46</v>
      </c>
      <c r="B50" s="360" t="s">
        <v>144</v>
      </c>
      <c r="C50" s="122" t="s">
        <v>102</v>
      </c>
      <c r="D50" s="84" t="str">
        <f>IFERROR(VLOOKUP(C50,#REF!,2,FALSE),"")</f>
        <v/>
      </c>
    </row>
    <row r="51" spans="1:4" ht="18" customHeight="1">
      <c r="A51" s="42">
        <f t="shared" si="0"/>
        <v>47</v>
      </c>
      <c r="B51" s="361"/>
      <c r="C51" s="122" t="s">
        <v>103</v>
      </c>
      <c r="D51" s="84" t="str">
        <f>IFERROR(VLOOKUP(C51,#REF!,2,FALSE),"")</f>
        <v/>
      </c>
    </row>
    <row r="52" spans="1:4" ht="18" customHeight="1">
      <c r="A52" s="42">
        <f t="shared" si="0"/>
        <v>48</v>
      </c>
      <c r="B52" s="362"/>
      <c r="C52" s="122" t="s">
        <v>104</v>
      </c>
      <c r="D52" s="84" t="str">
        <f>IFERROR(VLOOKUP(C52,#REF!,2,FALSE),"")</f>
        <v/>
      </c>
    </row>
    <row r="53" spans="1:4" ht="18" customHeight="1">
      <c r="A53" s="42">
        <f t="shared" si="0"/>
        <v>49</v>
      </c>
      <c r="B53" s="142" t="s">
        <v>109</v>
      </c>
      <c r="C53" s="121" t="s">
        <v>105</v>
      </c>
      <c r="D53" s="84" t="str">
        <f>IFERROR(VLOOKUP(C53,#REF!,2,FALSE),"")</f>
        <v/>
      </c>
    </row>
    <row r="54" spans="1:4" ht="18" customHeight="1">
      <c r="A54" s="42">
        <f t="shared" si="0"/>
        <v>50</v>
      </c>
      <c r="B54" s="146" t="s">
        <v>111</v>
      </c>
      <c r="C54" s="122" t="s">
        <v>106</v>
      </c>
      <c r="D54" s="84" t="str">
        <f>IFERROR(VLOOKUP(C54,#REF!,2,FALSE),"")</f>
        <v/>
      </c>
    </row>
    <row r="55" spans="1:4" ht="18" customHeight="1">
      <c r="A55" s="42">
        <f t="shared" si="0"/>
        <v>51</v>
      </c>
      <c r="B55" s="146" t="s">
        <v>113</v>
      </c>
      <c r="C55" s="122" t="s">
        <v>107</v>
      </c>
      <c r="D55" s="84" t="str">
        <f>IFERROR(VLOOKUP(C55,#REF!,2,FALSE),"")</f>
        <v/>
      </c>
    </row>
    <row r="56" spans="1:4" ht="18" customHeight="1">
      <c r="A56" s="42">
        <f t="shared" si="0"/>
        <v>52</v>
      </c>
      <c r="B56" s="142" t="s">
        <v>143</v>
      </c>
      <c r="C56" s="122" t="s">
        <v>108</v>
      </c>
      <c r="D56" s="84" t="str">
        <f>IFERROR(VLOOKUP(C56,#REF!,2,FALSE),"")</f>
        <v/>
      </c>
    </row>
    <row r="57" spans="1:4" ht="18" customHeight="1">
      <c r="A57" s="42">
        <f t="shared" si="0"/>
        <v>53</v>
      </c>
      <c r="B57" s="142" t="s">
        <v>116</v>
      </c>
      <c r="C57" s="122" t="s">
        <v>110</v>
      </c>
      <c r="D57" s="84" t="str">
        <f>IFERROR(VLOOKUP(C57,#REF!,2,FALSE),"")</f>
        <v/>
      </c>
    </row>
    <row r="58" spans="1:4" ht="18" customHeight="1">
      <c r="A58" s="42">
        <f t="shared" si="0"/>
        <v>54</v>
      </c>
      <c r="B58" s="142" t="s">
        <v>118</v>
      </c>
      <c r="C58" s="122" t="s">
        <v>112</v>
      </c>
      <c r="D58" s="84" t="str">
        <f>IFERROR(VLOOKUP(C58,#REF!,2,FALSE),"")</f>
        <v/>
      </c>
    </row>
    <row r="59" spans="1:4" ht="18" customHeight="1">
      <c r="A59" s="42">
        <f t="shared" si="0"/>
        <v>55</v>
      </c>
      <c r="B59" s="146" t="s">
        <v>120</v>
      </c>
      <c r="C59" s="122" t="s">
        <v>114</v>
      </c>
      <c r="D59" s="84" t="str">
        <f>IFERROR(VLOOKUP(C59,#REF!,2,FALSE),"")</f>
        <v/>
      </c>
    </row>
    <row r="60" spans="1:4" ht="18" customHeight="1">
      <c r="A60" s="42">
        <f t="shared" si="0"/>
        <v>56</v>
      </c>
      <c r="B60" s="360" t="s">
        <v>122</v>
      </c>
      <c r="C60" s="121" t="s">
        <v>115</v>
      </c>
      <c r="D60" s="84" t="str">
        <f>IFERROR(VLOOKUP(C60,#REF!,2,FALSE),"")</f>
        <v/>
      </c>
    </row>
    <row r="61" spans="1:4" ht="18" customHeight="1">
      <c r="A61" s="42">
        <f t="shared" si="0"/>
        <v>57</v>
      </c>
      <c r="B61" s="361"/>
      <c r="C61" s="122" t="s">
        <v>117</v>
      </c>
      <c r="D61" s="84" t="str">
        <f>IFERROR(VLOOKUP(C61,#REF!,2,FALSE),"")</f>
        <v/>
      </c>
    </row>
    <row r="62" spans="1:4" ht="18" customHeight="1">
      <c r="A62" s="42">
        <f t="shared" si="0"/>
        <v>58</v>
      </c>
      <c r="B62" s="362"/>
      <c r="C62" s="122" t="s">
        <v>119</v>
      </c>
      <c r="D62" s="84" t="str">
        <f>IFERROR(VLOOKUP(C62,#REF!,2,FALSE),"")</f>
        <v/>
      </c>
    </row>
    <row r="63" spans="1:4" ht="18" customHeight="1">
      <c r="A63" s="42">
        <f t="shared" si="0"/>
        <v>59</v>
      </c>
      <c r="B63" s="146" t="s">
        <v>126</v>
      </c>
      <c r="C63" s="122" t="s">
        <v>121</v>
      </c>
      <c r="D63" s="84" t="str">
        <f>IFERROR(VLOOKUP(C63,#REF!,2,FALSE),"")</f>
        <v/>
      </c>
    </row>
    <row r="64" spans="1:4" ht="18" customHeight="1">
      <c r="A64" s="42">
        <f t="shared" si="0"/>
        <v>60</v>
      </c>
      <c r="B64" s="43"/>
      <c r="C64" s="122" t="s">
        <v>123</v>
      </c>
      <c r="D64" s="84" t="str">
        <f>IFERROR(VLOOKUP(C64,#REF!,2,FALSE),"")</f>
        <v/>
      </c>
    </row>
    <row r="65" spans="1:4" ht="18" customHeight="1">
      <c r="A65" s="42">
        <f t="shared" si="0"/>
        <v>61</v>
      </c>
      <c r="B65" s="33"/>
      <c r="C65" s="122" t="s">
        <v>124</v>
      </c>
      <c r="D65" s="84" t="str">
        <f>IFERROR(VLOOKUP(C65,#REF!,2,FALSE),"")</f>
        <v/>
      </c>
    </row>
    <row r="66" spans="1:4" ht="18" customHeight="1">
      <c r="A66" s="40">
        <f t="shared" si="0"/>
        <v>62</v>
      </c>
      <c r="B66" s="33"/>
      <c r="C66" s="122" t="s">
        <v>125</v>
      </c>
      <c r="D66" s="84" t="str">
        <f>IFERROR(VLOOKUP(C66,#REF!,2,FALSE),"")</f>
        <v/>
      </c>
    </row>
    <row r="67" spans="1:4" ht="18" customHeight="1">
      <c r="A67" s="83">
        <f t="shared" si="0"/>
        <v>63</v>
      </c>
      <c r="B67" s="81"/>
      <c r="C67" s="121" t="s">
        <v>127</v>
      </c>
      <c r="D67" s="84" t="str">
        <f>IFERROR(VLOOKUP(C67,#REF!,2,FALSE),"")</f>
        <v/>
      </c>
    </row>
    <row r="68" spans="1:4" ht="18" customHeight="1">
      <c r="A68" s="33"/>
      <c r="B68" s="33"/>
      <c r="C68" s="33"/>
      <c r="D68" s="33"/>
    </row>
    <row r="69" spans="1:4" ht="18" customHeight="1">
      <c r="A69" s="33"/>
      <c r="B69" s="33"/>
      <c r="C69" s="33"/>
      <c r="D69" s="33"/>
    </row>
    <row r="70" spans="1:4" ht="18" customHeight="1">
      <c r="A70" s="33"/>
      <c r="B70" s="33"/>
      <c r="C70" s="33"/>
      <c r="D70" s="33"/>
    </row>
    <row r="71" spans="1:4" ht="18" customHeight="1">
      <c r="A71" s="33"/>
      <c r="B71" s="33"/>
      <c r="C71" s="33"/>
      <c r="D71" s="33"/>
    </row>
    <row r="72" spans="1:4" ht="18" customHeight="1">
      <c r="A72" s="33"/>
      <c r="B72" s="33"/>
      <c r="C72" s="33"/>
      <c r="D72" s="33"/>
    </row>
    <row r="73" spans="1:4" ht="18" customHeight="1">
      <c r="A73" s="33"/>
      <c r="B73" s="33"/>
      <c r="C73" s="33"/>
      <c r="D73" s="33"/>
    </row>
    <row r="74" spans="1:4" ht="18" customHeight="1">
      <c r="A74" s="33"/>
      <c r="B74" s="33"/>
      <c r="C74" s="33"/>
      <c r="D74" s="33"/>
    </row>
    <row r="75" spans="1:4" ht="18" customHeight="1">
      <c r="A75" s="33"/>
      <c r="B75" s="33"/>
      <c r="C75" s="33"/>
      <c r="D75" s="33"/>
    </row>
    <row r="76" spans="1:4" ht="18" customHeight="1">
      <c r="A76" s="33"/>
      <c r="B76" s="33"/>
      <c r="C76" s="33"/>
      <c r="D76" s="33"/>
    </row>
    <row r="77" spans="1:4" ht="18" customHeight="1">
      <c r="A77" s="33"/>
      <c r="B77" s="33"/>
      <c r="C77" s="33"/>
      <c r="D77" s="33"/>
    </row>
    <row r="78" spans="1:4" ht="18" customHeight="1">
      <c r="A78" s="33"/>
      <c r="B78" s="33"/>
      <c r="C78" s="33"/>
      <c r="D78" s="33"/>
    </row>
    <row r="79" spans="1:4" ht="18" customHeight="1">
      <c r="A79" s="33"/>
      <c r="B79" s="33"/>
      <c r="C79" s="33"/>
      <c r="D79" s="33"/>
    </row>
    <row r="80" spans="1:4" ht="18" customHeight="1">
      <c r="A80" s="33"/>
      <c r="B80" s="33"/>
      <c r="C80" s="33"/>
      <c r="D80" s="33"/>
    </row>
    <row r="81" spans="1:4" ht="18" customHeight="1">
      <c r="A81" s="33"/>
      <c r="B81" s="33"/>
      <c r="C81" s="33"/>
      <c r="D81" s="33"/>
    </row>
    <row r="82" spans="1:4" ht="18" customHeight="1">
      <c r="A82" s="33"/>
      <c r="B82" s="33"/>
      <c r="C82" s="33"/>
      <c r="D82" s="33"/>
    </row>
    <row r="83" spans="1:4" ht="18" customHeight="1">
      <c r="A83" s="33"/>
      <c r="B83" s="33"/>
      <c r="C83" s="33"/>
      <c r="D83" s="33"/>
    </row>
    <row r="84" spans="1:4" ht="18" customHeight="1">
      <c r="A84" s="33"/>
      <c r="B84" s="33"/>
      <c r="C84" s="33"/>
      <c r="D84" s="33"/>
    </row>
    <row r="85" spans="1:4" ht="18" customHeight="1">
      <c r="A85" s="33"/>
      <c r="B85" s="33"/>
      <c r="C85" s="33"/>
      <c r="D85" s="33"/>
    </row>
    <row r="86" spans="1:4" ht="18" customHeight="1">
      <c r="A86" s="33"/>
      <c r="B86" s="33"/>
      <c r="C86" s="33"/>
      <c r="D86" s="33"/>
    </row>
    <row r="87" spans="1:4" ht="18" customHeight="1">
      <c r="A87" s="33"/>
      <c r="B87" s="33"/>
      <c r="C87" s="33"/>
      <c r="D87" s="33"/>
    </row>
    <row r="88" spans="1:4" ht="18" customHeight="1">
      <c r="A88" s="33"/>
      <c r="B88" s="33"/>
      <c r="C88" s="33"/>
      <c r="D88" s="33"/>
    </row>
    <row r="89" spans="1:4" ht="18" customHeight="1">
      <c r="A89" s="33"/>
      <c r="B89" s="33"/>
      <c r="C89" s="33"/>
      <c r="D89" s="33"/>
    </row>
    <row r="90" spans="1:4" ht="18" customHeight="1">
      <c r="A90" s="33"/>
      <c r="B90" s="33"/>
      <c r="C90" s="33"/>
      <c r="D90" s="33"/>
    </row>
    <row r="91" spans="1:4" ht="18" customHeight="1">
      <c r="A91" s="33"/>
      <c r="B91" s="33"/>
      <c r="C91" s="33"/>
      <c r="D91" s="33"/>
    </row>
    <row r="92" spans="1:4" ht="18" customHeight="1">
      <c r="A92" s="33"/>
      <c r="B92" s="33"/>
      <c r="C92" s="33"/>
      <c r="D92" s="33"/>
    </row>
    <row r="93" spans="1:4" ht="18" customHeight="1">
      <c r="A93" s="33"/>
      <c r="B93" s="33"/>
      <c r="C93" s="33"/>
      <c r="D93" s="33"/>
    </row>
    <row r="94" spans="1:4" ht="18" customHeight="1">
      <c r="A94" s="33"/>
      <c r="B94" s="33"/>
      <c r="C94" s="33"/>
      <c r="D94" s="33"/>
    </row>
    <row r="95" spans="1:4" ht="18" customHeight="1">
      <c r="A95" s="33"/>
      <c r="B95" s="33"/>
      <c r="C95" s="33"/>
      <c r="D95" s="33"/>
    </row>
    <row r="96" spans="1:4" ht="18" customHeight="1">
      <c r="A96" s="33"/>
      <c r="B96" s="33"/>
      <c r="C96" s="33"/>
      <c r="D96" s="33"/>
    </row>
    <row r="97" spans="1:4" ht="18" customHeight="1">
      <c r="A97" s="33"/>
      <c r="B97" s="33"/>
      <c r="C97" s="33"/>
      <c r="D97" s="33"/>
    </row>
    <row r="98" spans="1:4" ht="18" customHeight="1">
      <c r="A98" s="33"/>
      <c r="B98" s="33"/>
      <c r="C98" s="33"/>
      <c r="D98" s="33"/>
    </row>
    <row r="99" spans="1:4" ht="18" customHeight="1">
      <c r="A99" s="33"/>
      <c r="B99" s="33"/>
      <c r="C99" s="33"/>
      <c r="D99" s="33"/>
    </row>
    <row r="100" spans="1:4" ht="18" customHeight="1">
      <c r="A100" s="33"/>
      <c r="B100" s="33"/>
      <c r="C100" s="33"/>
      <c r="D100" s="33"/>
    </row>
    <row r="101" spans="1:4" ht="18" customHeight="1">
      <c r="A101" s="33"/>
      <c r="B101" s="33"/>
      <c r="C101" s="33"/>
      <c r="D101" s="33"/>
    </row>
    <row r="102" spans="1:4" ht="18" customHeight="1">
      <c r="A102" s="33"/>
      <c r="B102" s="33"/>
      <c r="C102" s="33"/>
      <c r="D102" s="33"/>
    </row>
    <row r="103" spans="1:4" ht="18" customHeight="1">
      <c r="A103" s="33"/>
      <c r="B103" s="33"/>
      <c r="C103" s="33"/>
      <c r="D103" s="33"/>
    </row>
    <row r="104" spans="1:4" ht="18" customHeight="1">
      <c r="A104" s="33"/>
      <c r="B104" s="33"/>
      <c r="C104" s="33"/>
      <c r="D104" s="33"/>
    </row>
    <row r="105" spans="1:4" ht="18" customHeight="1">
      <c r="A105" s="33"/>
      <c r="B105" s="33"/>
      <c r="C105" s="33"/>
      <c r="D105" s="33"/>
    </row>
    <row r="106" spans="1:4" ht="18" customHeight="1">
      <c r="A106" s="33"/>
      <c r="B106" s="33"/>
      <c r="C106" s="33"/>
      <c r="D106" s="33"/>
    </row>
    <row r="107" spans="1:4" ht="18" customHeight="1">
      <c r="A107" s="33"/>
      <c r="B107" s="33"/>
      <c r="C107" s="33"/>
      <c r="D107" s="33"/>
    </row>
    <row r="108" spans="1:4" ht="18" customHeight="1">
      <c r="A108" s="33"/>
      <c r="B108" s="33"/>
      <c r="C108" s="33"/>
      <c r="D108" s="33"/>
    </row>
    <row r="109" spans="1:4" ht="18" customHeight="1">
      <c r="A109" s="33"/>
      <c r="B109" s="33"/>
      <c r="C109" s="33"/>
      <c r="D109" s="33"/>
    </row>
    <row r="110" spans="1:4" ht="18" customHeight="1">
      <c r="A110" s="33"/>
      <c r="B110" s="33"/>
      <c r="C110" s="33"/>
      <c r="D110" s="33"/>
    </row>
    <row r="111" spans="1:4" ht="18" customHeight="1">
      <c r="A111" s="33"/>
      <c r="B111" s="33"/>
      <c r="C111" s="33"/>
      <c r="D111" s="33"/>
    </row>
    <row r="112" spans="1:4" ht="18" customHeight="1">
      <c r="A112" s="33"/>
      <c r="B112" s="33"/>
      <c r="C112" s="33"/>
      <c r="D112" s="33"/>
    </row>
    <row r="113" spans="1:4" ht="18" customHeight="1">
      <c r="A113" s="33"/>
      <c r="B113" s="33"/>
      <c r="C113" s="33"/>
      <c r="D113" s="33"/>
    </row>
    <row r="114" spans="1:4" ht="18" customHeight="1">
      <c r="A114" s="33"/>
      <c r="B114" s="33"/>
      <c r="C114" s="33"/>
      <c r="D114" s="33"/>
    </row>
    <row r="115" spans="1:4" ht="18" customHeight="1">
      <c r="A115" s="33"/>
      <c r="B115" s="33"/>
      <c r="C115" s="33"/>
      <c r="D115" s="33"/>
    </row>
    <row r="116" spans="1:4" ht="18" customHeight="1">
      <c r="A116" s="33"/>
      <c r="B116" s="33"/>
      <c r="C116" s="33"/>
      <c r="D116" s="33"/>
    </row>
    <row r="117" spans="1:4" ht="18" customHeight="1">
      <c r="A117" s="33"/>
      <c r="B117" s="33"/>
      <c r="C117" s="33"/>
      <c r="D117" s="33"/>
    </row>
    <row r="118" spans="1:4" ht="18" customHeight="1">
      <c r="A118" s="33"/>
      <c r="B118" s="33"/>
      <c r="C118" s="33"/>
      <c r="D118" s="33"/>
    </row>
    <row r="119" spans="1:4" ht="18" customHeight="1">
      <c r="A119" s="33"/>
      <c r="B119" s="33"/>
      <c r="C119" s="33"/>
      <c r="D119" s="33"/>
    </row>
    <row r="120" spans="1:4" ht="18" customHeight="1">
      <c r="A120" s="33"/>
      <c r="B120" s="33"/>
      <c r="C120" s="33"/>
      <c r="D120" s="33"/>
    </row>
    <row r="121" spans="1:4" ht="18" customHeight="1">
      <c r="A121" s="33"/>
      <c r="B121" s="33"/>
      <c r="C121" s="33"/>
      <c r="D121" s="33"/>
    </row>
    <row r="122" spans="1:4" ht="18" customHeight="1">
      <c r="A122" s="33"/>
      <c r="B122" s="33"/>
      <c r="C122" s="33"/>
      <c r="D122" s="33"/>
    </row>
    <row r="123" spans="1:4" ht="18" customHeight="1">
      <c r="A123" s="33"/>
      <c r="B123" s="33"/>
      <c r="C123" s="33"/>
      <c r="D123" s="33"/>
    </row>
    <row r="124" spans="1:4" ht="18" customHeight="1">
      <c r="A124" s="33"/>
      <c r="B124" s="33"/>
      <c r="C124" s="33"/>
      <c r="D124" s="33"/>
    </row>
    <row r="125" spans="1:4" ht="18" customHeight="1">
      <c r="A125" s="33"/>
      <c r="B125" s="33"/>
      <c r="C125" s="33"/>
      <c r="D125" s="33"/>
    </row>
    <row r="126" spans="1:4" ht="18" customHeight="1">
      <c r="A126" s="33"/>
      <c r="B126" s="33"/>
      <c r="C126" s="33"/>
      <c r="D126" s="33"/>
    </row>
    <row r="127" spans="1:4" ht="18" customHeight="1">
      <c r="A127" s="33"/>
      <c r="B127" s="33"/>
      <c r="C127" s="33"/>
      <c r="D127" s="33"/>
    </row>
    <row r="128" spans="1:4" ht="18" customHeight="1">
      <c r="A128" s="33"/>
      <c r="B128" s="33"/>
      <c r="C128" s="33"/>
      <c r="D128" s="33"/>
    </row>
    <row r="129" spans="1:4" ht="18" customHeight="1">
      <c r="A129" s="33"/>
      <c r="B129" s="33"/>
      <c r="C129" s="33"/>
      <c r="D129" s="33"/>
    </row>
    <row r="130" spans="1:4" ht="18" customHeight="1">
      <c r="A130" s="33"/>
      <c r="B130" s="33"/>
      <c r="C130" s="33"/>
      <c r="D130" s="33"/>
    </row>
    <row r="131" spans="1:4" ht="18" customHeight="1">
      <c r="A131" s="33"/>
      <c r="B131" s="33"/>
      <c r="C131" s="33"/>
      <c r="D131" s="33"/>
    </row>
    <row r="132" spans="1:4" ht="18" customHeight="1">
      <c r="A132" s="33"/>
      <c r="B132" s="33"/>
      <c r="C132" s="33"/>
      <c r="D132" s="33"/>
    </row>
    <row r="133" spans="1:4" ht="18" customHeight="1">
      <c r="A133" s="33"/>
      <c r="B133" s="33"/>
      <c r="C133" s="33"/>
      <c r="D133" s="33"/>
    </row>
    <row r="134" spans="1:4" ht="18" customHeight="1">
      <c r="A134" s="33"/>
      <c r="B134" s="33"/>
      <c r="C134" s="33"/>
      <c r="D134" s="33"/>
    </row>
    <row r="135" spans="1:4" ht="18" customHeight="1">
      <c r="A135" s="33"/>
      <c r="B135" s="33"/>
      <c r="C135" s="33"/>
      <c r="D135" s="33"/>
    </row>
    <row r="136" spans="1:4" ht="18" customHeight="1">
      <c r="A136" s="33"/>
      <c r="B136" s="33"/>
      <c r="C136" s="33"/>
      <c r="D136" s="33"/>
    </row>
    <row r="137" spans="1:4" ht="18" customHeight="1">
      <c r="A137" s="33"/>
      <c r="B137" s="33"/>
      <c r="C137" s="33"/>
      <c r="D137" s="33"/>
    </row>
    <row r="138" spans="1:4" ht="18" customHeight="1">
      <c r="A138" s="33"/>
      <c r="B138" s="33"/>
      <c r="C138" s="33"/>
      <c r="D138" s="33"/>
    </row>
    <row r="139" spans="1:4" ht="18" customHeight="1">
      <c r="A139" s="33"/>
      <c r="B139" s="33"/>
      <c r="C139" s="33"/>
      <c r="D139" s="33"/>
    </row>
    <row r="140" spans="1:4" ht="18" customHeight="1">
      <c r="A140" s="33"/>
      <c r="B140" s="33"/>
      <c r="C140" s="33"/>
      <c r="D140" s="33"/>
    </row>
    <row r="141" spans="1:4" ht="18" customHeight="1">
      <c r="A141" s="33"/>
      <c r="B141" s="33"/>
      <c r="C141" s="33"/>
      <c r="D141" s="33"/>
    </row>
    <row r="142" spans="1:4" ht="18" customHeight="1">
      <c r="A142" s="33"/>
      <c r="B142" s="33"/>
      <c r="C142" s="33"/>
      <c r="D142" s="33"/>
    </row>
    <row r="143" spans="1:4" ht="18" customHeight="1">
      <c r="A143" s="33"/>
      <c r="B143" s="33"/>
      <c r="C143" s="33"/>
      <c r="D143" s="33"/>
    </row>
    <row r="144" spans="1:4" ht="18" customHeight="1">
      <c r="A144" s="33"/>
      <c r="B144" s="33"/>
      <c r="C144" s="33"/>
      <c r="D144" s="33"/>
    </row>
    <row r="145" spans="1:4" ht="18" customHeight="1">
      <c r="A145" s="33"/>
      <c r="B145" s="33"/>
      <c r="C145" s="33"/>
      <c r="D145" s="33"/>
    </row>
    <row r="146" spans="1:4" ht="18" customHeight="1">
      <c r="A146" s="33"/>
      <c r="B146" s="33"/>
      <c r="C146" s="33"/>
      <c r="D146" s="33"/>
    </row>
    <row r="147" spans="1:4" ht="18" customHeight="1">
      <c r="A147" s="33"/>
      <c r="B147" s="33"/>
      <c r="C147" s="33"/>
      <c r="D147" s="33"/>
    </row>
    <row r="148" spans="1:4" ht="18" customHeight="1">
      <c r="A148" s="33"/>
      <c r="B148" s="33"/>
      <c r="C148" s="33"/>
      <c r="D148" s="33"/>
    </row>
    <row r="149" spans="1:4" ht="18" customHeight="1">
      <c r="A149" s="33"/>
      <c r="B149" s="33"/>
      <c r="C149" s="33"/>
      <c r="D149" s="33"/>
    </row>
    <row r="150" spans="1:4" ht="18" customHeight="1">
      <c r="A150" s="33"/>
      <c r="B150" s="33"/>
      <c r="C150" s="33"/>
      <c r="D150" s="33"/>
    </row>
    <row r="151" spans="1:4" ht="18" customHeight="1">
      <c r="A151" s="33"/>
      <c r="B151" s="33"/>
      <c r="C151" s="33"/>
      <c r="D151" s="33"/>
    </row>
    <row r="152" spans="1:4" ht="18" customHeight="1">
      <c r="A152" s="33"/>
      <c r="B152" s="33"/>
      <c r="C152" s="33"/>
      <c r="D152" s="33"/>
    </row>
    <row r="153" spans="1:4" ht="18" customHeight="1">
      <c r="A153" s="33"/>
      <c r="B153" s="33"/>
      <c r="C153" s="33"/>
      <c r="D153" s="33"/>
    </row>
    <row r="154" spans="1:4" ht="18" customHeight="1">
      <c r="A154" s="33"/>
      <c r="B154" s="33"/>
      <c r="C154" s="33"/>
      <c r="D154" s="33"/>
    </row>
    <row r="155" spans="1:4" ht="18" customHeight="1">
      <c r="A155" s="33"/>
      <c r="B155" s="33"/>
      <c r="C155" s="33"/>
      <c r="D155" s="33"/>
    </row>
    <row r="156" spans="1:4" ht="18" customHeight="1">
      <c r="A156" s="33"/>
      <c r="B156" s="33"/>
      <c r="C156" s="33"/>
      <c r="D156" s="33"/>
    </row>
    <row r="157" spans="1:4" ht="18" customHeight="1">
      <c r="A157" s="33"/>
      <c r="B157" s="33"/>
      <c r="C157" s="33"/>
      <c r="D157" s="33"/>
    </row>
    <row r="158" spans="1:4" ht="18" customHeight="1">
      <c r="A158" s="33"/>
      <c r="B158" s="33"/>
      <c r="C158" s="33"/>
      <c r="D158" s="33"/>
    </row>
    <row r="159" spans="1:4" ht="18" customHeight="1">
      <c r="A159" s="33"/>
      <c r="B159" s="33"/>
      <c r="C159" s="33"/>
      <c r="D159" s="33"/>
    </row>
    <row r="160" spans="1:4" ht="18" customHeight="1">
      <c r="A160" s="33"/>
      <c r="B160" s="33"/>
      <c r="C160" s="33"/>
      <c r="D160" s="33"/>
    </row>
    <row r="161" spans="1:4" ht="18" customHeight="1">
      <c r="A161" s="33"/>
      <c r="B161" s="33"/>
      <c r="C161" s="33"/>
      <c r="D161" s="33"/>
    </row>
    <row r="162" spans="1:4" ht="18" customHeight="1">
      <c r="A162" s="33"/>
      <c r="B162" s="33"/>
      <c r="C162" s="33"/>
      <c r="D162" s="33"/>
    </row>
    <row r="163" spans="1:4" ht="18" customHeight="1">
      <c r="A163" s="33"/>
      <c r="B163" s="33"/>
      <c r="C163" s="33"/>
      <c r="D163" s="33"/>
    </row>
    <row r="164" spans="1:4" ht="18" customHeight="1">
      <c r="A164" s="33"/>
      <c r="B164" s="33"/>
      <c r="C164" s="33"/>
      <c r="D164" s="33"/>
    </row>
    <row r="165" spans="1:4" ht="18" customHeight="1">
      <c r="A165" s="33"/>
      <c r="B165" s="33"/>
      <c r="C165" s="33"/>
      <c r="D165" s="33"/>
    </row>
    <row r="166" spans="1:4" ht="18" customHeight="1">
      <c r="A166" s="33"/>
      <c r="B166" s="33"/>
      <c r="C166" s="33"/>
      <c r="D166" s="33"/>
    </row>
    <row r="167" spans="1:4" ht="18" customHeight="1">
      <c r="A167" s="33"/>
      <c r="B167" s="33"/>
      <c r="C167" s="33"/>
      <c r="D167" s="33"/>
    </row>
    <row r="168" spans="1:4" ht="18" customHeight="1">
      <c r="A168" s="33"/>
      <c r="B168" s="33"/>
      <c r="C168" s="33"/>
      <c r="D168" s="33"/>
    </row>
    <row r="169" spans="1:4" ht="18" customHeight="1">
      <c r="A169" s="33"/>
      <c r="B169" s="33"/>
      <c r="C169" s="33"/>
      <c r="D169" s="33"/>
    </row>
    <row r="170" spans="1:4" ht="18" customHeight="1">
      <c r="A170" s="33"/>
      <c r="B170" s="33"/>
      <c r="C170" s="33"/>
      <c r="D170" s="33"/>
    </row>
    <row r="171" spans="1:4" ht="18" customHeight="1">
      <c r="A171" s="33"/>
      <c r="B171" s="33"/>
      <c r="C171" s="33"/>
      <c r="D171" s="33"/>
    </row>
    <row r="172" spans="1:4" ht="18" customHeight="1">
      <c r="A172" s="33"/>
      <c r="B172" s="33"/>
      <c r="C172" s="33"/>
      <c r="D172" s="33"/>
    </row>
    <row r="173" spans="1:4" ht="18" customHeight="1">
      <c r="A173" s="33"/>
      <c r="B173" s="33"/>
      <c r="C173" s="33"/>
      <c r="D173" s="33"/>
    </row>
    <row r="174" spans="1:4" ht="18" customHeight="1">
      <c r="A174" s="33"/>
      <c r="B174" s="33"/>
      <c r="C174" s="33"/>
      <c r="D174" s="33"/>
    </row>
    <row r="175" spans="1:4" ht="18" customHeight="1">
      <c r="A175" s="33"/>
      <c r="B175" s="33"/>
      <c r="C175" s="33"/>
      <c r="D175" s="33"/>
    </row>
    <row r="176" spans="1:4" ht="18" customHeight="1">
      <c r="A176" s="33"/>
      <c r="B176" s="33"/>
      <c r="C176" s="33"/>
      <c r="D176" s="33"/>
    </row>
    <row r="177" spans="1:4" ht="18" customHeight="1">
      <c r="A177" s="33"/>
      <c r="B177" s="33"/>
      <c r="C177" s="33"/>
      <c r="D177" s="33"/>
    </row>
    <row r="178" spans="1:4" ht="18" customHeight="1">
      <c r="A178" s="33"/>
      <c r="B178" s="33"/>
      <c r="C178" s="33"/>
      <c r="D178" s="33"/>
    </row>
    <row r="179" spans="1:4" ht="18" customHeight="1">
      <c r="A179" s="33"/>
      <c r="B179" s="33"/>
      <c r="C179" s="33"/>
      <c r="D179" s="33"/>
    </row>
    <row r="180" spans="1:4" ht="18" customHeight="1">
      <c r="A180" s="33"/>
      <c r="B180" s="33"/>
      <c r="C180" s="33"/>
      <c r="D180" s="33"/>
    </row>
    <row r="181" spans="1:4" ht="18" customHeight="1">
      <c r="A181" s="33"/>
      <c r="B181" s="33"/>
      <c r="C181" s="33"/>
      <c r="D181" s="33"/>
    </row>
    <row r="182" spans="1:4" ht="18" customHeight="1">
      <c r="A182" s="33"/>
      <c r="B182" s="33"/>
      <c r="C182" s="33"/>
      <c r="D182" s="33"/>
    </row>
    <row r="183" spans="1:4" ht="18" customHeight="1">
      <c r="A183" s="33"/>
      <c r="B183" s="33"/>
      <c r="C183" s="33"/>
      <c r="D183" s="33"/>
    </row>
    <row r="184" spans="1:4" ht="18" customHeight="1">
      <c r="A184" s="33"/>
      <c r="B184" s="33"/>
      <c r="C184" s="33"/>
      <c r="D184" s="33"/>
    </row>
    <row r="185" spans="1:4" ht="18" customHeight="1">
      <c r="A185" s="33"/>
      <c r="B185" s="33"/>
      <c r="C185" s="33"/>
      <c r="D185" s="33"/>
    </row>
    <row r="186" spans="1:4" ht="18" customHeight="1">
      <c r="A186" s="33"/>
      <c r="B186" s="33"/>
      <c r="C186" s="33"/>
      <c r="D186" s="33"/>
    </row>
    <row r="187" spans="1:4" ht="18" customHeight="1">
      <c r="A187" s="33"/>
      <c r="B187" s="33"/>
      <c r="C187" s="33"/>
      <c r="D187" s="33"/>
    </row>
    <row r="188" spans="1:4" ht="18" customHeight="1">
      <c r="A188" s="33"/>
      <c r="B188" s="33"/>
      <c r="C188" s="33"/>
      <c r="D188" s="33"/>
    </row>
    <row r="189" spans="1:4" ht="18" customHeight="1">
      <c r="A189" s="33"/>
      <c r="B189" s="33"/>
      <c r="C189" s="33"/>
      <c r="D189" s="33"/>
    </row>
    <row r="190" spans="1:4" ht="18" customHeight="1">
      <c r="A190" s="33"/>
      <c r="B190" s="33"/>
      <c r="C190" s="33"/>
      <c r="D190" s="33"/>
    </row>
    <row r="191" spans="1:4" ht="18" customHeight="1">
      <c r="A191" s="33"/>
      <c r="B191" s="33"/>
      <c r="C191" s="33"/>
      <c r="D191" s="33"/>
    </row>
    <row r="192" spans="1:4" ht="18" customHeight="1">
      <c r="A192" s="33"/>
      <c r="B192" s="33"/>
      <c r="C192" s="33"/>
      <c r="D192" s="33"/>
    </row>
    <row r="193" spans="1:4" ht="18" customHeight="1">
      <c r="A193" s="33"/>
      <c r="B193" s="33"/>
      <c r="C193" s="33"/>
      <c r="D193" s="33"/>
    </row>
    <row r="194" spans="1:4" ht="18" customHeight="1">
      <c r="A194" s="33"/>
      <c r="B194" s="33"/>
      <c r="C194" s="33"/>
      <c r="D194" s="33"/>
    </row>
    <row r="195" spans="1:4" ht="18" customHeight="1">
      <c r="A195" s="33"/>
      <c r="B195" s="33"/>
      <c r="C195" s="33"/>
      <c r="D195" s="33"/>
    </row>
    <row r="196" spans="1:4" ht="18" customHeight="1">
      <c r="A196" s="33"/>
      <c r="B196" s="33"/>
      <c r="C196" s="33"/>
      <c r="D196" s="33"/>
    </row>
    <row r="197" spans="1:4" ht="18" customHeight="1">
      <c r="A197" s="33"/>
      <c r="B197" s="33"/>
      <c r="C197" s="33"/>
      <c r="D197" s="33"/>
    </row>
    <row r="198" spans="1:4" ht="18" customHeight="1">
      <c r="A198" s="33"/>
      <c r="B198" s="33"/>
      <c r="C198" s="33"/>
      <c r="D198" s="33"/>
    </row>
    <row r="199" spans="1:4" ht="18" customHeight="1">
      <c r="A199" s="33"/>
      <c r="B199" s="33"/>
      <c r="C199" s="33"/>
      <c r="D199" s="33"/>
    </row>
    <row r="200" spans="1:4" ht="18" customHeight="1">
      <c r="A200" s="33"/>
      <c r="B200" s="33"/>
      <c r="C200" s="33"/>
      <c r="D200" s="33"/>
    </row>
    <row r="201" spans="1:4" ht="18" customHeight="1">
      <c r="A201" s="33"/>
      <c r="B201" s="33"/>
      <c r="C201" s="33"/>
      <c r="D201" s="33"/>
    </row>
    <row r="202" spans="1:4" ht="18" customHeight="1">
      <c r="A202" s="33"/>
      <c r="B202" s="33"/>
      <c r="C202" s="33"/>
      <c r="D202" s="33"/>
    </row>
    <row r="203" spans="1:4" ht="18" customHeight="1">
      <c r="A203" s="33"/>
      <c r="B203" s="33"/>
      <c r="C203" s="33"/>
      <c r="D203" s="33"/>
    </row>
    <row r="204" spans="1:4" ht="18" customHeight="1">
      <c r="A204" s="33"/>
      <c r="B204" s="33"/>
      <c r="C204" s="33"/>
      <c r="D204" s="33"/>
    </row>
    <row r="205" spans="1:4" ht="18" customHeight="1">
      <c r="A205" s="33"/>
      <c r="B205" s="33"/>
      <c r="C205" s="33"/>
      <c r="D205" s="33"/>
    </row>
    <row r="206" spans="1:4" ht="18" customHeight="1">
      <c r="A206" s="33"/>
      <c r="B206" s="33"/>
      <c r="C206" s="33"/>
      <c r="D206" s="33"/>
    </row>
    <row r="207" spans="1:4" ht="18" customHeight="1">
      <c r="A207" s="33"/>
      <c r="B207" s="33"/>
      <c r="C207" s="33"/>
      <c r="D207" s="33"/>
    </row>
    <row r="208" spans="1:4" ht="18" customHeight="1">
      <c r="A208" s="33"/>
      <c r="B208" s="33"/>
      <c r="C208" s="33"/>
      <c r="D208" s="33"/>
    </row>
    <row r="209" spans="1:4" ht="18" customHeight="1">
      <c r="A209" s="33"/>
      <c r="B209" s="33"/>
      <c r="C209" s="33"/>
      <c r="D209" s="33"/>
    </row>
    <row r="210" spans="1:4" ht="18" customHeight="1">
      <c r="A210" s="33"/>
      <c r="B210" s="33"/>
      <c r="C210" s="33"/>
      <c r="D210" s="33"/>
    </row>
    <row r="211" spans="1:4" ht="18" customHeight="1">
      <c r="A211" s="33"/>
      <c r="B211" s="33"/>
      <c r="C211" s="33"/>
      <c r="D211" s="33"/>
    </row>
    <row r="212" spans="1:4" ht="18" customHeight="1">
      <c r="A212" s="33"/>
      <c r="B212" s="33"/>
      <c r="C212" s="33"/>
      <c r="D212" s="33"/>
    </row>
    <row r="213" spans="1:4" ht="18" customHeight="1">
      <c r="A213" s="33"/>
      <c r="B213" s="33"/>
      <c r="C213" s="33"/>
      <c r="D213" s="33"/>
    </row>
    <row r="214" spans="1:4" ht="18" customHeight="1">
      <c r="A214" s="33"/>
      <c r="B214" s="33"/>
      <c r="C214" s="33"/>
      <c r="D214" s="33"/>
    </row>
    <row r="215" spans="1:4" ht="18" customHeight="1">
      <c r="A215" s="33"/>
      <c r="B215" s="33"/>
      <c r="C215" s="33"/>
      <c r="D215" s="33"/>
    </row>
    <row r="216" spans="1:4" ht="18" customHeight="1">
      <c r="A216" s="33"/>
      <c r="B216" s="33"/>
      <c r="C216" s="33"/>
      <c r="D216" s="33"/>
    </row>
    <row r="217" spans="1:4" ht="18" customHeight="1">
      <c r="A217" s="33"/>
      <c r="B217" s="33"/>
      <c r="C217" s="33"/>
      <c r="D217" s="33"/>
    </row>
    <row r="218" spans="1:4" ht="18" customHeight="1">
      <c r="A218" s="33"/>
      <c r="B218" s="33"/>
      <c r="C218" s="33"/>
      <c r="D218" s="33"/>
    </row>
    <row r="219" spans="1:4" ht="18" customHeight="1">
      <c r="A219" s="33"/>
      <c r="B219" s="33"/>
      <c r="C219" s="33"/>
      <c r="D219" s="33"/>
    </row>
    <row r="220" spans="1:4" ht="18" customHeight="1">
      <c r="A220" s="33"/>
      <c r="B220" s="33"/>
      <c r="C220" s="33"/>
      <c r="D220" s="33"/>
    </row>
    <row r="221" spans="1:4" ht="18" customHeight="1">
      <c r="A221" s="33"/>
      <c r="B221" s="33"/>
      <c r="C221" s="33"/>
      <c r="D221" s="33"/>
    </row>
    <row r="222" spans="1:4" ht="18" customHeight="1">
      <c r="A222" s="33"/>
      <c r="B222" s="33"/>
      <c r="C222" s="33"/>
      <c r="D222" s="33"/>
    </row>
    <row r="223" spans="1:4" ht="18" customHeight="1">
      <c r="A223" s="33"/>
      <c r="B223" s="33"/>
      <c r="C223" s="33"/>
      <c r="D223" s="33"/>
    </row>
    <row r="224" spans="1:4" ht="18" customHeight="1">
      <c r="A224" s="33"/>
      <c r="B224" s="33"/>
      <c r="C224" s="33"/>
      <c r="D224" s="33"/>
    </row>
    <row r="225" spans="1:4" ht="18" customHeight="1">
      <c r="A225" s="33"/>
      <c r="B225" s="33"/>
      <c r="C225" s="33"/>
      <c r="D225" s="33"/>
    </row>
    <row r="226" spans="1:4" ht="18" customHeight="1">
      <c r="A226" s="33"/>
      <c r="B226" s="33"/>
      <c r="C226" s="33"/>
      <c r="D226" s="33"/>
    </row>
    <row r="227" spans="1:4" ht="18" customHeight="1">
      <c r="A227" s="33"/>
      <c r="B227" s="33"/>
      <c r="C227" s="33"/>
      <c r="D227" s="33"/>
    </row>
    <row r="228" spans="1:4" ht="18" customHeight="1">
      <c r="A228" s="33"/>
      <c r="B228" s="33"/>
      <c r="C228" s="33"/>
      <c r="D228" s="33"/>
    </row>
    <row r="229" spans="1:4" ht="18" customHeight="1">
      <c r="A229" s="33"/>
      <c r="B229" s="33"/>
      <c r="C229" s="33"/>
      <c r="D229" s="33"/>
    </row>
    <row r="230" spans="1:4" ht="18" customHeight="1">
      <c r="A230" s="33"/>
      <c r="B230" s="33"/>
      <c r="C230" s="33"/>
      <c r="D230" s="33"/>
    </row>
    <row r="231" spans="1:4" ht="18" customHeight="1">
      <c r="A231" s="33"/>
      <c r="B231" s="33"/>
      <c r="C231" s="33"/>
      <c r="D231" s="33"/>
    </row>
    <row r="232" spans="1:4" ht="18" customHeight="1">
      <c r="A232" s="33"/>
      <c r="B232" s="33"/>
      <c r="C232" s="33"/>
      <c r="D232" s="33"/>
    </row>
    <row r="233" spans="1:4" ht="18" customHeight="1">
      <c r="A233" s="33"/>
      <c r="B233" s="33"/>
      <c r="C233" s="33"/>
      <c r="D233" s="33"/>
    </row>
    <row r="234" spans="1:4" ht="18" customHeight="1">
      <c r="A234" s="33"/>
      <c r="B234" s="33"/>
      <c r="C234" s="33"/>
      <c r="D234" s="33"/>
    </row>
    <row r="235" spans="1:4" ht="18" customHeight="1">
      <c r="A235" s="33"/>
      <c r="B235" s="33"/>
      <c r="C235" s="33"/>
      <c r="D235" s="33"/>
    </row>
    <row r="236" spans="1:4" ht="18" customHeight="1">
      <c r="A236" s="33"/>
      <c r="B236" s="33"/>
      <c r="C236" s="33"/>
      <c r="D236" s="33"/>
    </row>
    <row r="237" spans="1:4" ht="18" customHeight="1">
      <c r="A237" s="33"/>
      <c r="B237" s="33"/>
      <c r="C237" s="33"/>
      <c r="D237" s="33"/>
    </row>
    <row r="238" spans="1:4" ht="18" customHeight="1">
      <c r="A238" s="33"/>
      <c r="B238" s="33"/>
      <c r="C238" s="33"/>
      <c r="D238" s="33"/>
    </row>
    <row r="239" spans="1:4" ht="18" customHeight="1">
      <c r="A239" s="33"/>
      <c r="B239" s="33"/>
      <c r="C239" s="33"/>
      <c r="D239" s="33"/>
    </row>
    <row r="240" spans="1:4" ht="18" customHeight="1">
      <c r="A240" s="33"/>
      <c r="B240" s="33"/>
      <c r="C240" s="33"/>
      <c r="D240" s="33"/>
    </row>
    <row r="241" spans="1:4" ht="18" customHeight="1">
      <c r="A241" s="33"/>
      <c r="B241" s="33"/>
      <c r="C241" s="33"/>
      <c r="D241" s="33"/>
    </row>
    <row r="242" spans="1:4" ht="18" customHeight="1">
      <c r="A242" s="33"/>
      <c r="B242" s="33"/>
      <c r="C242" s="33"/>
      <c r="D242" s="33"/>
    </row>
    <row r="243" spans="1:4" ht="18" customHeight="1">
      <c r="A243" s="33"/>
      <c r="B243" s="33"/>
      <c r="C243" s="33"/>
      <c r="D243" s="33"/>
    </row>
    <row r="244" spans="1:4" ht="18" customHeight="1">
      <c r="A244" s="33"/>
      <c r="B244" s="33"/>
      <c r="C244" s="33"/>
      <c r="D244" s="33"/>
    </row>
    <row r="245" spans="1:4" ht="18" customHeight="1">
      <c r="A245" s="33"/>
      <c r="B245" s="33"/>
      <c r="C245" s="33"/>
      <c r="D245" s="33"/>
    </row>
    <row r="246" spans="1:4" ht="18" customHeight="1">
      <c r="A246" s="33"/>
      <c r="B246" s="33"/>
      <c r="C246" s="33"/>
      <c r="D246" s="33"/>
    </row>
    <row r="247" spans="1:4" ht="18" customHeight="1">
      <c r="A247" s="33"/>
      <c r="B247" s="33"/>
      <c r="C247" s="33"/>
      <c r="D247" s="33"/>
    </row>
    <row r="248" spans="1:4" ht="18" customHeight="1">
      <c r="A248" s="33"/>
      <c r="B248" s="33"/>
      <c r="C248" s="33"/>
      <c r="D248" s="33"/>
    </row>
    <row r="249" spans="1:4" ht="18" customHeight="1">
      <c r="A249" s="33"/>
      <c r="B249" s="33"/>
      <c r="C249" s="33"/>
      <c r="D249" s="33"/>
    </row>
    <row r="250" spans="1:4" ht="18" customHeight="1">
      <c r="A250" s="33"/>
      <c r="B250" s="33"/>
      <c r="C250" s="33"/>
      <c r="D250" s="33"/>
    </row>
    <row r="251" spans="1:4" ht="18" customHeight="1">
      <c r="A251" s="33"/>
      <c r="B251" s="33"/>
      <c r="C251" s="33"/>
      <c r="D251" s="33"/>
    </row>
    <row r="252" spans="1:4" ht="18" customHeight="1">
      <c r="A252" s="33"/>
      <c r="B252" s="33"/>
      <c r="C252" s="33"/>
      <c r="D252" s="33"/>
    </row>
    <row r="253" spans="1:4" ht="18" customHeight="1">
      <c r="A253" s="33"/>
      <c r="B253" s="33"/>
      <c r="C253" s="33"/>
      <c r="D253" s="33"/>
    </row>
    <row r="254" spans="1:4" ht="18" customHeight="1">
      <c r="A254" s="33"/>
      <c r="B254" s="33"/>
      <c r="C254" s="33"/>
      <c r="D254" s="33"/>
    </row>
    <row r="255" spans="1:4" ht="18" customHeight="1">
      <c r="A255" s="33"/>
      <c r="B255" s="33"/>
      <c r="C255" s="33"/>
      <c r="D255" s="33"/>
    </row>
    <row r="256" spans="1:4" ht="18" customHeight="1">
      <c r="A256" s="33"/>
      <c r="B256" s="33"/>
      <c r="C256" s="33"/>
      <c r="D256" s="33"/>
    </row>
    <row r="257" spans="1:4" ht="18" customHeight="1">
      <c r="A257" s="33"/>
      <c r="B257" s="33"/>
      <c r="C257" s="33"/>
      <c r="D257" s="33"/>
    </row>
    <row r="258" spans="1:4" ht="18" customHeight="1">
      <c r="A258" s="32"/>
      <c r="B258" s="32"/>
      <c r="C258" s="33"/>
      <c r="D258" s="32"/>
    </row>
    <row r="259" spans="1:4" ht="18" customHeight="1">
      <c r="A259" s="32"/>
      <c r="B259" s="32"/>
      <c r="C259" s="33"/>
      <c r="D259" s="32"/>
    </row>
    <row r="260" spans="1:4" ht="18" customHeight="1">
      <c r="A260" s="32"/>
      <c r="B260" s="32"/>
      <c r="C260" s="33"/>
      <c r="D260" s="32"/>
    </row>
    <row r="261" spans="1:4" ht="18" customHeight="1">
      <c r="A261" s="32"/>
      <c r="B261" s="32"/>
      <c r="C261" s="33"/>
      <c r="D261" s="32"/>
    </row>
    <row r="262" spans="1:4" ht="18" customHeight="1">
      <c r="A262" s="32"/>
      <c r="B262" s="32"/>
      <c r="C262" s="32"/>
      <c r="D262" s="32"/>
    </row>
    <row r="263" spans="1:4" ht="18" customHeight="1">
      <c r="A263" s="32"/>
      <c r="B263" s="32"/>
      <c r="C263" s="32"/>
      <c r="D263" s="32"/>
    </row>
    <row r="264" spans="1:4" ht="18" customHeight="1">
      <c r="A264" s="32"/>
      <c r="B264" s="32"/>
      <c r="C264" s="32"/>
      <c r="D264" s="32"/>
    </row>
    <row r="265" spans="1:4" ht="18" customHeight="1">
      <c r="A265" s="32"/>
      <c r="B265" s="32"/>
      <c r="C265" s="32"/>
      <c r="D265" s="32"/>
    </row>
    <row r="266" spans="1:4" ht="18" customHeight="1">
      <c r="A266" s="32"/>
      <c r="B266" s="32"/>
      <c r="C266" s="32"/>
      <c r="D266" s="32"/>
    </row>
    <row r="267" spans="1:4" ht="18" customHeight="1">
      <c r="A267" s="32"/>
      <c r="B267" s="32"/>
      <c r="C267" s="32"/>
      <c r="D267" s="32"/>
    </row>
    <row r="268" spans="1:4" ht="18" customHeight="1">
      <c r="A268" s="32"/>
      <c r="B268" s="32"/>
      <c r="C268" s="32"/>
      <c r="D268" s="32"/>
    </row>
    <row r="269" spans="1:4" ht="18" customHeight="1">
      <c r="A269" s="32"/>
      <c r="B269" s="32"/>
      <c r="C269" s="32"/>
      <c r="D269" s="32"/>
    </row>
    <row r="270" spans="1:4" ht="18" customHeight="1">
      <c r="A270" s="32"/>
      <c r="B270" s="32"/>
      <c r="C270" s="32"/>
      <c r="D270" s="32"/>
    </row>
    <row r="271" spans="1:4" ht="18" customHeight="1">
      <c r="A271" s="32"/>
      <c r="B271" s="32"/>
      <c r="C271" s="32"/>
      <c r="D271" s="32"/>
    </row>
    <row r="272" spans="1:4" ht="18" customHeight="1">
      <c r="A272" s="32"/>
      <c r="B272" s="32"/>
      <c r="C272" s="32"/>
      <c r="D272" s="32"/>
    </row>
    <row r="273" spans="1:4" ht="18" customHeight="1">
      <c r="A273" s="32"/>
      <c r="B273" s="32"/>
      <c r="C273" s="32"/>
      <c r="D273" s="32"/>
    </row>
    <row r="274" spans="1:4" ht="18" customHeight="1">
      <c r="A274" s="32"/>
      <c r="B274" s="32"/>
      <c r="C274" s="32"/>
      <c r="D274" s="32"/>
    </row>
    <row r="275" spans="1:4" ht="18" customHeight="1">
      <c r="A275" s="32"/>
      <c r="B275" s="32"/>
      <c r="C275" s="32"/>
      <c r="D275" s="32"/>
    </row>
    <row r="276" spans="1:4" ht="18" customHeight="1">
      <c r="A276" s="32"/>
      <c r="B276" s="32"/>
      <c r="C276" s="32"/>
      <c r="D276" s="32"/>
    </row>
    <row r="277" spans="1:4" ht="18" customHeight="1">
      <c r="A277" s="32"/>
      <c r="B277" s="32"/>
      <c r="C277" s="32"/>
      <c r="D277" s="32"/>
    </row>
    <row r="278" spans="1:4" ht="18" customHeight="1">
      <c r="A278" s="32"/>
      <c r="B278" s="32"/>
      <c r="C278" s="32"/>
      <c r="D278" s="32"/>
    </row>
    <row r="279" spans="1:4" ht="18" customHeight="1">
      <c r="A279" s="32"/>
      <c r="B279" s="32"/>
      <c r="C279" s="32"/>
      <c r="D279" s="32"/>
    </row>
    <row r="280" spans="1:4" ht="18" customHeight="1">
      <c r="A280" s="32"/>
      <c r="B280" s="32"/>
      <c r="C280" s="32"/>
      <c r="D280" s="32"/>
    </row>
    <row r="281" spans="1:4" ht="18" customHeight="1">
      <c r="A281" s="32"/>
      <c r="B281" s="32"/>
      <c r="C281" s="32"/>
      <c r="D281" s="32"/>
    </row>
    <row r="282" spans="1:4" ht="18" customHeight="1">
      <c r="A282" s="32"/>
      <c r="B282" s="32"/>
      <c r="C282" s="32"/>
      <c r="D282" s="32"/>
    </row>
    <row r="283" spans="1:4" ht="18" customHeight="1">
      <c r="A283" s="32"/>
      <c r="B283" s="32"/>
      <c r="C283" s="32"/>
      <c r="D283" s="32"/>
    </row>
    <row r="284" spans="1:4" ht="18" customHeight="1">
      <c r="A284" s="32"/>
      <c r="B284" s="32"/>
      <c r="C284" s="32"/>
      <c r="D284" s="32"/>
    </row>
    <row r="285" spans="1:4" ht="18" customHeight="1">
      <c r="A285" s="32"/>
      <c r="B285" s="32"/>
      <c r="C285" s="32"/>
      <c r="D285" s="32"/>
    </row>
    <row r="286" spans="1:4" ht="18" customHeight="1">
      <c r="A286" s="32"/>
      <c r="B286" s="32"/>
      <c r="C286" s="32"/>
      <c r="D286" s="32"/>
    </row>
    <row r="287" spans="1:4" ht="18" customHeight="1">
      <c r="A287" s="32"/>
      <c r="B287" s="32"/>
      <c r="C287" s="32"/>
      <c r="D287" s="32"/>
    </row>
    <row r="288" spans="1:4" ht="18" customHeight="1">
      <c r="A288" s="32"/>
      <c r="B288" s="32"/>
      <c r="C288" s="32"/>
      <c r="D288" s="32"/>
    </row>
    <row r="289" spans="1:4" ht="18" customHeight="1">
      <c r="A289" s="32"/>
      <c r="B289" s="32"/>
      <c r="C289" s="32"/>
      <c r="D289" s="32"/>
    </row>
    <row r="290" spans="1:4" ht="18" customHeight="1">
      <c r="A290" s="32"/>
      <c r="B290" s="32"/>
      <c r="C290" s="32"/>
      <c r="D290" s="32"/>
    </row>
    <row r="291" spans="1:4" ht="18" customHeight="1">
      <c r="A291" s="32"/>
      <c r="B291" s="32"/>
      <c r="C291" s="32"/>
      <c r="D291" s="32"/>
    </row>
    <row r="292" spans="1:4" ht="18" customHeight="1">
      <c r="A292" s="32"/>
      <c r="B292" s="32"/>
      <c r="C292" s="32"/>
      <c r="D292" s="32"/>
    </row>
    <row r="293" spans="1:4" ht="18" customHeight="1">
      <c r="A293" s="32"/>
      <c r="B293" s="32"/>
      <c r="C293" s="32"/>
      <c r="D293" s="32"/>
    </row>
    <row r="294" spans="1:4" ht="18" customHeight="1">
      <c r="A294" s="32"/>
      <c r="B294" s="32"/>
      <c r="C294" s="32"/>
      <c r="D294" s="32"/>
    </row>
    <row r="295" spans="1:4" ht="18" customHeight="1">
      <c r="A295" s="32"/>
      <c r="B295" s="32"/>
      <c r="C295" s="32"/>
      <c r="D295" s="32"/>
    </row>
    <row r="296" spans="1:4" ht="18" customHeight="1">
      <c r="A296" s="32"/>
      <c r="B296" s="32"/>
      <c r="C296" s="32"/>
      <c r="D296" s="32"/>
    </row>
    <row r="297" spans="1:4" ht="18" customHeight="1">
      <c r="A297" s="32"/>
      <c r="B297" s="32"/>
      <c r="C297" s="32"/>
      <c r="D297" s="32"/>
    </row>
    <row r="298" spans="1:4" ht="18" customHeight="1">
      <c r="A298" s="32"/>
      <c r="B298" s="32"/>
      <c r="C298" s="32"/>
      <c r="D298" s="32"/>
    </row>
    <row r="299" spans="1:4" ht="18" customHeight="1">
      <c r="A299" s="32"/>
      <c r="B299" s="32"/>
      <c r="C299" s="32"/>
      <c r="D299" s="32"/>
    </row>
    <row r="300" spans="1:4" ht="18" customHeight="1">
      <c r="A300" s="32"/>
      <c r="B300" s="32"/>
      <c r="C300" s="32"/>
      <c r="D300" s="32"/>
    </row>
    <row r="301" spans="1:4" ht="18" customHeight="1">
      <c r="A301" s="32"/>
      <c r="B301" s="32"/>
      <c r="C301" s="32"/>
      <c r="D301" s="32"/>
    </row>
    <row r="302" spans="1:4" ht="18" customHeight="1">
      <c r="A302" s="32"/>
      <c r="B302" s="32"/>
      <c r="C302" s="32"/>
      <c r="D302" s="32"/>
    </row>
    <row r="303" spans="1:4" ht="18" customHeight="1">
      <c r="A303" s="32"/>
      <c r="B303" s="32"/>
      <c r="C303" s="32"/>
      <c r="D303" s="32"/>
    </row>
    <row r="304" spans="1:4" ht="18" customHeight="1">
      <c r="A304" s="32"/>
      <c r="B304" s="32"/>
      <c r="C304" s="32"/>
      <c r="D304" s="32"/>
    </row>
    <row r="305" spans="1:4" ht="18" customHeight="1">
      <c r="A305" s="32"/>
      <c r="B305" s="32"/>
      <c r="C305" s="32"/>
      <c r="D305" s="32"/>
    </row>
    <row r="306" spans="1:4" ht="18" customHeight="1">
      <c r="A306" s="32"/>
      <c r="B306" s="32"/>
      <c r="C306" s="32"/>
      <c r="D306" s="32"/>
    </row>
    <row r="307" spans="1:4" ht="18" customHeight="1">
      <c r="A307" s="32"/>
      <c r="B307" s="32"/>
      <c r="C307" s="32"/>
      <c r="D307" s="32"/>
    </row>
    <row r="308" spans="1:4" ht="18" customHeight="1">
      <c r="A308" s="32"/>
      <c r="B308" s="32"/>
      <c r="C308" s="32"/>
      <c r="D308" s="32"/>
    </row>
    <row r="309" spans="1:4" ht="18" customHeight="1">
      <c r="A309" s="32"/>
      <c r="B309" s="32"/>
      <c r="C309" s="32"/>
      <c r="D309" s="32"/>
    </row>
    <row r="310" spans="1:4" ht="18" customHeight="1">
      <c r="A310" s="32"/>
      <c r="B310" s="32"/>
      <c r="C310" s="32"/>
      <c r="D310" s="32"/>
    </row>
    <row r="311" spans="1:4" ht="18" customHeight="1">
      <c r="A311" s="32"/>
      <c r="B311" s="32"/>
      <c r="C311" s="32"/>
      <c r="D311" s="32"/>
    </row>
    <row r="312" spans="1:4" ht="18" customHeight="1">
      <c r="A312" s="32"/>
      <c r="B312" s="32"/>
      <c r="C312" s="32"/>
      <c r="D312" s="32"/>
    </row>
    <row r="313" spans="1:4" ht="18" customHeight="1">
      <c r="A313" s="32"/>
      <c r="B313" s="32"/>
      <c r="C313" s="32"/>
      <c r="D313" s="32"/>
    </row>
    <row r="314" spans="1:4" ht="18" customHeight="1">
      <c r="A314" s="32"/>
      <c r="B314" s="32"/>
      <c r="C314" s="32"/>
      <c r="D314" s="32"/>
    </row>
    <row r="315" spans="1:4" ht="18" customHeight="1">
      <c r="A315" s="32"/>
      <c r="B315" s="32"/>
      <c r="C315" s="32"/>
      <c r="D315" s="32"/>
    </row>
    <row r="316" spans="1:4" ht="18" customHeight="1">
      <c r="A316" s="32"/>
      <c r="B316" s="32"/>
      <c r="C316" s="32"/>
      <c r="D316" s="32"/>
    </row>
    <row r="317" spans="1:4" ht="18" customHeight="1">
      <c r="A317" s="32"/>
      <c r="B317" s="32"/>
      <c r="C317" s="32"/>
      <c r="D317" s="32"/>
    </row>
    <row r="318" spans="1:4" ht="18" customHeight="1">
      <c r="A318" s="32"/>
      <c r="B318" s="32"/>
      <c r="C318" s="32"/>
      <c r="D318" s="32"/>
    </row>
    <row r="319" spans="1:4" ht="18" customHeight="1">
      <c r="A319" s="32"/>
      <c r="B319" s="32"/>
      <c r="C319" s="32"/>
      <c r="D319" s="32"/>
    </row>
    <row r="320" spans="1:4" ht="18" customHeight="1">
      <c r="A320" s="32"/>
      <c r="B320" s="32"/>
      <c r="C320" s="32"/>
      <c r="D320" s="32"/>
    </row>
    <row r="321" spans="1:4" ht="18" customHeight="1">
      <c r="A321" s="32"/>
      <c r="B321" s="32"/>
      <c r="C321" s="32"/>
      <c r="D321" s="32"/>
    </row>
    <row r="322" spans="1:4" ht="18" customHeight="1">
      <c r="A322" s="32"/>
      <c r="B322" s="32"/>
      <c r="C322" s="32"/>
      <c r="D322" s="32"/>
    </row>
    <row r="323" spans="1:4" ht="18" customHeight="1">
      <c r="A323" s="32"/>
      <c r="B323" s="32"/>
      <c r="C323" s="32"/>
      <c r="D323" s="32"/>
    </row>
    <row r="324" spans="1:4" ht="18" customHeight="1">
      <c r="A324" s="32"/>
      <c r="B324" s="32"/>
      <c r="C324" s="32"/>
      <c r="D324" s="32"/>
    </row>
    <row r="325" spans="1:4" ht="18" customHeight="1">
      <c r="A325" s="32"/>
      <c r="B325" s="32"/>
      <c r="C325" s="32"/>
      <c r="D325" s="32"/>
    </row>
    <row r="326" spans="1:4" ht="18" customHeight="1">
      <c r="A326" s="32"/>
      <c r="B326" s="32"/>
      <c r="C326" s="32"/>
      <c r="D326" s="32"/>
    </row>
    <row r="327" spans="1:4" ht="18" customHeight="1">
      <c r="A327" s="32"/>
      <c r="B327" s="32"/>
      <c r="C327" s="32"/>
      <c r="D327" s="32"/>
    </row>
    <row r="328" spans="1:4" ht="18" customHeight="1">
      <c r="A328" s="32"/>
      <c r="B328" s="32"/>
      <c r="C328" s="32"/>
      <c r="D328" s="32"/>
    </row>
    <row r="329" spans="1:4" ht="18" customHeight="1">
      <c r="A329" s="32"/>
      <c r="B329" s="32"/>
      <c r="C329" s="32"/>
      <c r="D329" s="32"/>
    </row>
    <row r="330" spans="1:4" ht="18" customHeight="1">
      <c r="A330" s="32"/>
      <c r="B330" s="32"/>
      <c r="C330" s="32"/>
      <c r="D330" s="32"/>
    </row>
    <row r="331" spans="1:4" ht="18" customHeight="1">
      <c r="A331" s="32"/>
      <c r="B331" s="32"/>
      <c r="C331" s="32"/>
      <c r="D331" s="32"/>
    </row>
    <row r="332" spans="1:4" ht="18" customHeight="1">
      <c r="A332" s="32"/>
      <c r="B332" s="32"/>
      <c r="C332" s="32"/>
      <c r="D332" s="32"/>
    </row>
    <row r="333" spans="1:4" ht="18" customHeight="1">
      <c r="A333" s="32"/>
      <c r="B333" s="32"/>
      <c r="C333" s="32"/>
      <c r="D333" s="32"/>
    </row>
    <row r="334" spans="1:4" ht="18" customHeight="1">
      <c r="A334" s="32"/>
      <c r="B334" s="32"/>
      <c r="C334" s="32"/>
      <c r="D334" s="32"/>
    </row>
    <row r="335" spans="1:4" ht="18" customHeight="1">
      <c r="A335" s="32"/>
      <c r="B335" s="32"/>
      <c r="C335" s="32"/>
      <c r="D335" s="32"/>
    </row>
    <row r="336" spans="1:4" ht="18" customHeight="1">
      <c r="A336" s="32"/>
      <c r="B336" s="32"/>
      <c r="C336" s="32"/>
      <c r="D336" s="32"/>
    </row>
    <row r="337" spans="1:4" ht="18" customHeight="1">
      <c r="A337" s="32"/>
      <c r="B337" s="32"/>
      <c r="C337" s="32"/>
      <c r="D337" s="32"/>
    </row>
    <row r="338" spans="1:4" ht="18" customHeight="1">
      <c r="A338" s="32"/>
      <c r="B338" s="32"/>
      <c r="C338" s="32"/>
      <c r="D338" s="32"/>
    </row>
    <row r="339" spans="1:4" ht="18" customHeight="1">
      <c r="A339" s="32"/>
      <c r="B339" s="32"/>
      <c r="C339" s="32"/>
      <c r="D339" s="32"/>
    </row>
    <row r="340" spans="1:4" ht="18" customHeight="1">
      <c r="A340" s="32"/>
      <c r="B340" s="32"/>
      <c r="C340" s="32"/>
      <c r="D340" s="32"/>
    </row>
    <row r="341" spans="1:4" ht="18" customHeight="1">
      <c r="A341" s="32"/>
      <c r="B341" s="32"/>
      <c r="C341" s="32"/>
      <c r="D341" s="32"/>
    </row>
    <row r="342" spans="1:4" ht="18" customHeight="1">
      <c r="A342" s="32"/>
      <c r="B342" s="32"/>
      <c r="C342" s="32"/>
      <c r="D342" s="32"/>
    </row>
    <row r="343" spans="1:4" ht="18" customHeight="1">
      <c r="A343" s="32"/>
      <c r="B343" s="32"/>
      <c r="C343" s="32"/>
      <c r="D343" s="32"/>
    </row>
    <row r="344" spans="1:4" ht="18" customHeight="1">
      <c r="A344" s="32"/>
      <c r="B344" s="32"/>
      <c r="C344" s="32"/>
      <c r="D344" s="32"/>
    </row>
    <row r="345" spans="1:4" ht="18" customHeight="1">
      <c r="A345" s="32"/>
      <c r="B345" s="32"/>
      <c r="C345" s="32"/>
      <c r="D345" s="32"/>
    </row>
    <row r="346" spans="1:4" ht="18" customHeight="1">
      <c r="A346" s="32"/>
      <c r="B346" s="32"/>
      <c r="C346" s="32"/>
      <c r="D346" s="32"/>
    </row>
    <row r="347" spans="1:4" ht="18" customHeight="1">
      <c r="A347" s="32"/>
      <c r="B347" s="32"/>
      <c r="C347" s="32"/>
      <c r="D347" s="32"/>
    </row>
    <row r="348" spans="1:4" ht="18" customHeight="1">
      <c r="A348" s="32"/>
      <c r="B348" s="32"/>
      <c r="C348" s="32"/>
      <c r="D348" s="32"/>
    </row>
    <row r="349" spans="1:4" ht="18" customHeight="1">
      <c r="A349" s="32"/>
      <c r="B349" s="32"/>
      <c r="C349" s="32"/>
      <c r="D349" s="32"/>
    </row>
    <row r="350" spans="1:4" ht="18" customHeight="1">
      <c r="A350" s="32"/>
      <c r="B350" s="32"/>
      <c r="C350" s="32"/>
      <c r="D350" s="32"/>
    </row>
    <row r="351" spans="1:4" ht="18" customHeight="1">
      <c r="A351" s="32"/>
      <c r="B351" s="32"/>
      <c r="C351" s="32"/>
      <c r="D351" s="32"/>
    </row>
    <row r="352" spans="1:4" ht="18" customHeight="1">
      <c r="A352" s="32"/>
      <c r="B352" s="32"/>
      <c r="C352" s="32"/>
      <c r="D352" s="32"/>
    </row>
    <row r="353" spans="1:4" ht="18" customHeight="1">
      <c r="A353" s="32"/>
      <c r="B353" s="32"/>
      <c r="C353" s="32"/>
      <c r="D353" s="32"/>
    </row>
    <row r="354" spans="1:4" ht="18" customHeight="1">
      <c r="A354" s="32"/>
      <c r="B354" s="32"/>
      <c r="C354" s="32"/>
      <c r="D354" s="32"/>
    </row>
    <row r="355" spans="1:4" ht="18" customHeight="1">
      <c r="A355" s="32"/>
      <c r="B355" s="32"/>
      <c r="C355" s="32"/>
      <c r="D355" s="32"/>
    </row>
    <row r="356" spans="1:4" ht="18" customHeight="1">
      <c r="A356" s="32"/>
      <c r="B356" s="32"/>
      <c r="C356" s="32"/>
      <c r="D356" s="32"/>
    </row>
    <row r="357" spans="1:4" ht="18" customHeight="1">
      <c r="A357" s="32"/>
      <c r="B357" s="32"/>
      <c r="C357" s="32"/>
      <c r="D357" s="32"/>
    </row>
    <row r="358" spans="1:4" ht="18" customHeight="1">
      <c r="A358" s="32"/>
      <c r="B358" s="32"/>
      <c r="C358" s="32"/>
      <c r="D358" s="32"/>
    </row>
    <row r="359" spans="1:4" ht="18" customHeight="1">
      <c r="A359" s="32"/>
      <c r="B359" s="32"/>
      <c r="C359" s="32"/>
      <c r="D359" s="32"/>
    </row>
    <row r="360" spans="1:4" ht="18" customHeight="1">
      <c r="A360" s="32"/>
      <c r="B360" s="32"/>
      <c r="C360" s="32"/>
      <c r="D360" s="32"/>
    </row>
    <row r="361" spans="1:4" ht="18" customHeight="1">
      <c r="A361" s="32"/>
      <c r="B361" s="32"/>
      <c r="C361" s="32"/>
      <c r="D361" s="32"/>
    </row>
    <row r="362" spans="1:4" ht="18" customHeight="1">
      <c r="A362" s="32"/>
      <c r="B362" s="32"/>
      <c r="C362" s="32"/>
      <c r="D362" s="32"/>
    </row>
    <row r="363" spans="1:4" ht="18" customHeight="1">
      <c r="A363" s="32"/>
      <c r="B363" s="32"/>
      <c r="C363" s="32"/>
      <c r="D363" s="32"/>
    </row>
    <row r="364" spans="1:4" ht="18" customHeight="1">
      <c r="A364" s="32"/>
      <c r="B364" s="32"/>
      <c r="C364" s="32"/>
      <c r="D364" s="32"/>
    </row>
    <row r="365" spans="1:4" ht="18" customHeight="1">
      <c r="A365" s="32"/>
      <c r="B365" s="32"/>
      <c r="C365" s="32"/>
      <c r="D365" s="32"/>
    </row>
    <row r="366" spans="1:4" ht="18" customHeight="1">
      <c r="A366" s="32"/>
      <c r="B366" s="32"/>
      <c r="C366" s="32"/>
      <c r="D366" s="32"/>
    </row>
    <row r="367" spans="1:4" ht="18" customHeight="1">
      <c r="A367" s="32"/>
      <c r="B367" s="32"/>
      <c r="C367" s="32"/>
      <c r="D367" s="32"/>
    </row>
    <row r="368" spans="1:4" ht="18" customHeight="1">
      <c r="A368" s="32"/>
      <c r="B368" s="32"/>
      <c r="C368" s="32"/>
      <c r="D368" s="32"/>
    </row>
    <row r="369" spans="1:4" ht="18" customHeight="1">
      <c r="A369" s="32"/>
      <c r="B369" s="32"/>
      <c r="C369" s="32"/>
      <c r="D369" s="32"/>
    </row>
    <row r="370" spans="1:4" ht="18" customHeight="1">
      <c r="A370" s="32"/>
      <c r="B370" s="32"/>
      <c r="C370" s="32"/>
      <c r="D370" s="32"/>
    </row>
    <row r="371" spans="1:4" ht="18" customHeight="1">
      <c r="A371" s="32"/>
      <c r="B371" s="32"/>
      <c r="C371" s="32"/>
      <c r="D371" s="32"/>
    </row>
    <row r="372" spans="1:4" ht="18" customHeight="1">
      <c r="A372" s="32"/>
      <c r="B372" s="32"/>
      <c r="C372" s="32"/>
      <c r="D372" s="32"/>
    </row>
    <row r="373" spans="1:4" ht="18" customHeight="1">
      <c r="A373" s="32"/>
      <c r="B373" s="32"/>
      <c r="C373" s="32"/>
      <c r="D373" s="32"/>
    </row>
    <row r="374" spans="1:4" ht="18" customHeight="1">
      <c r="A374" s="32"/>
      <c r="B374" s="32"/>
      <c r="C374" s="32"/>
      <c r="D374" s="32"/>
    </row>
    <row r="375" spans="1:4" ht="18" customHeight="1">
      <c r="A375" s="32"/>
      <c r="B375" s="32"/>
      <c r="C375" s="32"/>
      <c r="D375" s="32"/>
    </row>
    <row r="376" spans="1:4" ht="18" customHeight="1">
      <c r="A376" s="32"/>
      <c r="B376" s="32"/>
      <c r="C376" s="32"/>
      <c r="D376" s="32"/>
    </row>
    <row r="377" spans="1:4" ht="18" customHeight="1">
      <c r="A377" s="32"/>
      <c r="B377" s="32"/>
      <c r="C377" s="32"/>
      <c r="D377" s="32"/>
    </row>
    <row r="378" spans="1:4" ht="18" customHeight="1">
      <c r="A378" s="32"/>
      <c r="B378" s="32"/>
      <c r="C378" s="32"/>
      <c r="D378" s="32"/>
    </row>
    <row r="379" spans="1:4" ht="18" customHeight="1">
      <c r="A379" s="32"/>
      <c r="B379" s="32"/>
      <c r="C379" s="32"/>
      <c r="D379" s="32"/>
    </row>
    <row r="380" spans="1:4" ht="18" customHeight="1">
      <c r="A380" s="32"/>
      <c r="B380" s="32"/>
      <c r="C380" s="32"/>
      <c r="D380" s="32"/>
    </row>
    <row r="381" spans="1:4" ht="18" customHeight="1">
      <c r="A381" s="32"/>
      <c r="B381" s="32"/>
      <c r="C381" s="32"/>
      <c r="D381" s="32"/>
    </row>
    <row r="382" spans="1:4" ht="18" customHeight="1">
      <c r="A382" s="32"/>
      <c r="B382" s="32"/>
      <c r="C382" s="32"/>
      <c r="D382" s="32"/>
    </row>
    <row r="383" spans="1:4" ht="18" customHeight="1">
      <c r="A383" s="32"/>
      <c r="B383" s="32"/>
      <c r="C383" s="32"/>
      <c r="D383" s="32"/>
    </row>
    <row r="384" spans="1:4" ht="18" customHeight="1">
      <c r="A384" s="32"/>
      <c r="B384" s="32"/>
      <c r="C384" s="32"/>
      <c r="D384" s="32"/>
    </row>
    <row r="385" spans="1:4" ht="18" customHeight="1">
      <c r="A385" s="32"/>
      <c r="B385" s="32"/>
      <c r="C385" s="32"/>
      <c r="D385" s="32"/>
    </row>
    <row r="386" spans="1:4" ht="18" customHeight="1">
      <c r="A386" s="32"/>
      <c r="B386" s="32"/>
      <c r="C386" s="32"/>
      <c r="D386" s="32"/>
    </row>
    <row r="387" spans="1:4" ht="18" customHeight="1">
      <c r="A387" s="32"/>
      <c r="B387" s="32"/>
      <c r="C387" s="32"/>
      <c r="D387" s="32"/>
    </row>
    <row r="388" spans="1:4" ht="18" customHeight="1">
      <c r="A388" s="32"/>
      <c r="B388" s="32"/>
      <c r="C388" s="32"/>
      <c r="D388" s="32"/>
    </row>
    <row r="389" spans="1:4" ht="18" customHeight="1">
      <c r="A389" s="32"/>
      <c r="B389" s="32"/>
      <c r="C389" s="32"/>
      <c r="D389" s="32"/>
    </row>
    <row r="390" spans="1:4" ht="18" customHeight="1">
      <c r="A390" s="32"/>
      <c r="B390" s="32"/>
      <c r="C390" s="32"/>
      <c r="D390" s="32"/>
    </row>
    <row r="391" spans="1:4" ht="18" customHeight="1">
      <c r="A391" s="32"/>
      <c r="B391" s="32"/>
      <c r="C391" s="32"/>
      <c r="D391" s="32"/>
    </row>
    <row r="392" spans="1:4" ht="18" customHeight="1">
      <c r="A392" s="32"/>
      <c r="B392" s="32"/>
      <c r="C392" s="32"/>
      <c r="D392" s="32"/>
    </row>
    <row r="393" spans="1:4" ht="18" customHeight="1">
      <c r="A393" s="32"/>
      <c r="B393" s="32"/>
      <c r="C393" s="32"/>
      <c r="D393" s="32"/>
    </row>
    <row r="394" spans="1:4" ht="18" customHeight="1">
      <c r="A394" s="32"/>
      <c r="B394" s="32"/>
      <c r="C394" s="32"/>
      <c r="D394" s="32"/>
    </row>
    <row r="395" spans="1:4" ht="18" customHeight="1">
      <c r="A395" s="32"/>
      <c r="B395" s="32"/>
      <c r="C395" s="32"/>
      <c r="D395" s="32"/>
    </row>
    <row r="396" spans="1:4" ht="18" customHeight="1">
      <c r="A396" s="32"/>
      <c r="B396" s="32"/>
      <c r="C396" s="32"/>
      <c r="D396" s="32"/>
    </row>
    <row r="397" spans="1:4" ht="18" customHeight="1">
      <c r="A397" s="32"/>
      <c r="B397" s="32"/>
      <c r="C397" s="32"/>
      <c r="D397" s="32"/>
    </row>
    <row r="398" spans="1:4" ht="18" customHeight="1">
      <c r="A398" s="32"/>
      <c r="B398" s="32"/>
      <c r="C398" s="32"/>
      <c r="D398" s="32"/>
    </row>
    <row r="399" spans="1:4" ht="18" customHeight="1">
      <c r="A399" s="32"/>
      <c r="B399" s="32"/>
      <c r="C399" s="32"/>
      <c r="D399" s="32"/>
    </row>
    <row r="400" spans="1:4" ht="18" customHeight="1">
      <c r="A400" s="32"/>
      <c r="B400" s="32"/>
      <c r="C400" s="32"/>
      <c r="D400" s="32"/>
    </row>
    <row r="401" spans="1:4" ht="18" customHeight="1">
      <c r="A401" s="32"/>
      <c r="B401" s="32"/>
      <c r="C401" s="32"/>
      <c r="D401" s="32"/>
    </row>
    <row r="402" spans="1:4" ht="18" customHeight="1">
      <c r="A402" s="32"/>
      <c r="B402" s="32"/>
      <c r="C402" s="32"/>
      <c r="D402" s="32"/>
    </row>
    <row r="403" spans="1:4" ht="18" customHeight="1">
      <c r="A403" s="32"/>
      <c r="B403" s="32"/>
      <c r="C403" s="32"/>
      <c r="D403" s="32"/>
    </row>
    <row r="404" spans="1:4" ht="18" customHeight="1">
      <c r="A404" s="32"/>
      <c r="B404" s="32"/>
      <c r="C404" s="32"/>
      <c r="D404" s="32"/>
    </row>
    <row r="405" spans="1:4" ht="18" customHeight="1">
      <c r="A405" s="32"/>
      <c r="B405" s="32"/>
      <c r="C405" s="32"/>
      <c r="D405" s="32"/>
    </row>
    <row r="406" spans="1:4" ht="18" customHeight="1">
      <c r="A406" s="32"/>
      <c r="B406" s="32"/>
      <c r="C406" s="32"/>
      <c r="D406" s="32"/>
    </row>
    <row r="407" spans="1:4" ht="18" customHeight="1">
      <c r="A407" s="32"/>
      <c r="B407" s="32"/>
      <c r="C407" s="32"/>
      <c r="D407" s="32"/>
    </row>
    <row r="408" spans="1:4" ht="18" customHeight="1">
      <c r="A408" s="32"/>
      <c r="B408" s="32"/>
      <c r="C408" s="32"/>
      <c r="D408" s="32"/>
    </row>
    <row r="409" spans="1:4" ht="18" customHeight="1">
      <c r="A409" s="32"/>
      <c r="B409" s="32"/>
      <c r="C409" s="32"/>
      <c r="D409" s="32"/>
    </row>
    <row r="410" spans="1:4" ht="18" customHeight="1">
      <c r="A410" s="32"/>
      <c r="B410" s="32"/>
      <c r="C410" s="32"/>
      <c r="D410" s="32"/>
    </row>
    <row r="411" spans="1:4" ht="18" customHeight="1">
      <c r="A411" s="32"/>
      <c r="B411" s="32"/>
      <c r="C411" s="32"/>
      <c r="D411" s="32"/>
    </row>
    <row r="412" spans="1:4" ht="18" customHeight="1">
      <c r="A412" s="32"/>
      <c r="B412" s="32"/>
      <c r="C412" s="32"/>
      <c r="D412" s="32"/>
    </row>
    <row r="413" spans="1:4" ht="18" customHeight="1">
      <c r="A413" s="32"/>
      <c r="B413" s="32"/>
      <c r="C413" s="32"/>
      <c r="D413" s="32"/>
    </row>
    <row r="414" spans="1:4" ht="18" customHeight="1">
      <c r="A414" s="32"/>
      <c r="B414" s="32"/>
      <c r="C414" s="32"/>
      <c r="D414" s="32"/>
    </row>
    <row r="415" spans="1:4" ht="18" customHeight="1">
      <c r="A415" s="32"/>
      <c r="B415" s="32"/>
      <c r="C415" s="32"/>
      <c r="D415" s="32"/>
    </row>
    <row r="416" spans="1:4" ht="18" customHeight="1">
      <c r="A416" s="32"/>
      <c r="B416" s="32"/>
      <c r="C416" s="32"/>
      <c r="D416" s="32"/>
    </row>
    <row r="417" spans="1:4" ht="18" customHeight="1">
      <c r="A417" s="32"/>
      <c r="B417" s="32"/>
      <c r="C417" s="32"/>
      <c r="D417" s="32"/>
    </row>
    <row r="418" spans="1:4" ht="18" customHeight="1">
      <c r="A418" s="32"/>
      <c r="B418" s="32"/>
      <c r="C418" s="32"/>
      <c r="D418" s="32"/>
    </row>
    <row r="419" spans="1:4" ht="18" customHeight="1">
      <c r="A419" s="32"/>
      <c r="B419" s="32"/>
      <c r="C419" s="32"/>
      <c r="D419" s="32"/>
    </row>
    <row r="420" spans="1:4" ht="18" customHeight="1">
      <c r="A420" s="32"/>
      <c r="B420" s="32"/>
      <c r="C420" s="32"/>
      <c r="D420" s="32"/>
    </row>
    <row r="421" spans="1:4" ht="18" customHeight="1">
      <c r="A421" s="32"/>
      <c r="B421" s="32"/>
      <c r="C421" s="32"/>
      <c r="D421" s="32"/>
    </row>
    <row r="422" spans="1:4" ht="18" customHeight="1">
      <c r="A422" s="32"/>
      <c r="B422" s="32"/>
      <c r="C422" s="32"/>
      <c r="D422" s="32"/>
    </row>
    <row r="423" spans="1:4" ht="18" customHeight="1">
      <c r="A423" s="32"/>
      <c r="B423" s="32"/>
      <c r="C423" s="32"/>
      <c r="D423" s="32"/>
    </row>
    <row r="424" spans="1:4" ht="18" customHeight="1">
      <c r="A424" s="32"/>
      <c r="B424" s="32"/>
      <c r="C424" s="32"/>
      <c r="D424" s="32"/>
    </row>
    <row r="425" spans="1:4" ht="18" customHeight="1">
      <c r="A425" s="32"/>
      <c r="B425" s="32"/>
      <c r="C425" s="32"/>
      <c r="D425" s="32"/>
    </row>
    <row r="426" spans="1:4" ht="18" customHeight="1">
      <c r="A426" s="32"/>
      <c r="B426" s="32"/>
      <c r="C426" s="32"/>
      <c r="D426" s="32"/>
    </row>
    <row r="427" spans="1:4" ht="18" customHeight="1">
      <c r="A427" s="32"/>
      <c r="B427" s="32"/>
      <c r="C427" s="32"/>
      <c r="D427" s="32"/>
    </row>
    <row r="428" spans="1:4" ht="18" customHeight="1">
      <c r="A428" s="32"/>
      <c r="B428" s="32"/>
      <c r="C428" s="32"/>
      <c r="D428" s="32"/>
    </row>
    <row r="429" spans="1:4" ht="18" customHeight="1">
      <c r="A429" s="32"/>
      <c r="B429" s="32"/>
      <c r="C429" s="32"/>
      <c r="D429" s="32"/>
    </row>
    <row r="430" spans="1:4" ht="18" customHeight="1">
      <c r="A430" s="32"/>
      <c r="B430" s="32"/>
      <c r="C430" s="32"/>
      <c r="D430" s="32"/>
    </row>
    <row r="431" spans="1:4" ht="18" customHeight="1">
      <c r="A431" s="32"/>
      <c r="B431" s="32"/>
      <c r="C431" s="32"/>
      <c r="D431" s="32"/>
    </row>
    <row r="432" spans="1:4" ht="18" customHeight="1">
      <c r="A432" s="32"/>
      <c r="B432" s="32"/>
      <c r="C432" s="32"/>
      <c r="D432" s="32"/>
    </row>
    <row r="433" spans="1:4" ht="18" customHeight="1">
      <c r="A433" s="32"/>
      <c r="B433" s="32"/>
      <c r="C433" s="32"/>
      <c r="D433" s="32"/>
    </row>
    <row r="434" spans="1:4" ht="18" customHeight="1">
      <c r="A434" s="32"/>
      <c r="B434" s="32"/>
      <c r="C434" s="32"/>
      <c r="D434" s="32"/>
    </row>
    <row r="435" spans="1:4" ht="18" customHeight="1">
      <c r="A435" s="32"/>
      <c r="B435" s="32"/>
      <c r="C435" s="32"/>
      <c r="D435" s="32"/>
    </row>
    <row r="436" spans="1:4" ht="18" customHeight="1">
      <c r="A436" s="32"/>
      <c r="B436" s="32"/>
      <c r="C436" s="32"/>
      <c r="D436" s="32"/>
    </row>
    <row r="437" spans="1:4" ht="18" customHeight="1">
      <c r="A437" s="32"/>
      <c r="B437" s="32"/>
      <c r="C437" s="32"/>
      <c r="D437" s="32"/>
    </row>
    <row r="438" spans="1:4" ht="18" customHeight="1">
      <c r="A438" s="32"/>
      <c r="B438" s="32"/>
      <c r="C438" s="32"/>
      <c r="D438" s="32"/>
    </row>
    <row r="439" spans="1:4" ht="18" customHeight="1">
      <c r="A439" s="32"/>
      <c r="B439" s="32"/>
      <c r="C439" s="32"/>
      <c r="D439" s="32"/>
    </row>
    <row r="440" spans="1:4" ht="18" customHeight="1">
      <c r="A440" s="32"/>
      <c r="B440" s="32"/>
      <c r="C440" s="32"/>
      <c r="D440" s="32"/>
    </row>
    <row r="441" spans="1:4" ht="18" customHeight="1">
      <c r="A441" s="32"/>
      <c r="B441" s="32"/>
      <c r="C441" s="32"/>
      <c r="D441" s="32"/>
    </row>
    <row r="442" spans="1:4" ht="18" customHeight="1">
      <c r="A442" s="32"/>
      <c r="B442" s="32"/>
      <c r="C442" s="32"/>
      <c r="D442" s="32"/>
    </row>
    <row r="443" spans="1:4" ht="18" customHeight="1">
      <c r="A443" s="32"/>
      <c r="B443" s="32"/>
      <c r="C443" s="32"/>
      <c r="D443" s="32"/>
    </row>
    <row r="444" spans="1:4" ht="18" customHeight="1">
      <c r="A444" s="32"/>
      <c r="B444" s="32"/>
      <c r="C444" s="32"/>
      <c r="D444" s="32"/>
    </row>
    <row r="445" spans="1:4" ht="18" customHeight="1">
      <c r="A445" s="32"/>
      <c r="B445" s="32"/>
      <c r="C445" s="32"/>
      <c r="D445" s="32"/>
    </row>
    <row r="446" spans="1:4" ht="18" customHeight="1">
      <c r="A446" s="32"/>
      <c r="B446" s="32"/>
      <c r="C446" s="32"/>
      <c r="D446" s="32"/>
    </row>
    <row r="447" spans="1:4" ht="18" customHeight="1">
      <c r="A447" s="32"/>
      <c r="B447" s="32"/>
      <c r="C447" s="32"/>
      <c r="D447" s="32"/>
    </row>
    <row r="448" spans="1:4" ht="18" customHeight="1">
      <c r="A448" s="32"/>
      <c r="B448" s="32"/>
      <c r="C448" s="32"/>
      <c r="D448" s="32"/>
    </row>
    <row r="449" spans="1:4" ht="18" customHeight="1">
      <c r="A449" s="32"/>
      <c r="B449" s="32"/>
      <c r="C449" s="32"/>
      <c r="D449" s="32"/>
    </row>
    <row r="450" spans="1:4" ht="18" customHeight="1">
      <c r="A450" s="32"/>
      <c r="B450" s="32"/>
      <c r="C450" s="32"/>
      <c r="D450" s="32"/>
    </row>
    <row r="451" spans="1:4" ht="18" customHeight="1">
      <c r="A451" s="32"/>
      <c r="B451" s="32"/>
      <c r="C451" s="32"/>
      <c r="D451" s="32"/>
    </row>
    <row r="452" spans="1:4" ht="18" customHeight="1">
      <c r="A452" s="32"/>
      <c r="B452" s="32"/>
      <c r="C452" s="32"/>
      <c r="D452" s="32"/>
    </row>
    <row r="453" spans="1:4" ht="18" customHeight="1">
      <c r="A453" s="32"/>
      <c r="B453" s="32"/>
      <c r="C453" s="32"/>
      <c r="D453" s="32"/>
    </row>
    <row r="454" spans="1:4" ht="18" customHeight="1">
      <c r="A454" s="32"/>
      <c r="B454" s="32"/>
      <c r="C454" s="32"/>
      <c r="D454" s="32"/>
    </row>
    <row r="455" spans="1:4" ht="18" customHeight="1">
      <c r="A455" s="32"/>
      <c r="B455" s="32"/>
      <c r="C455" s="32"/>
      <c r="D455" s="32"/>
    </row>
    <row r="456" spans="1:4" ht="18" customHeight="1">
      <c r="A456" s="32"/>
      <c r="B456" s="32"/>
      <c r="C456" s="32"/>
      <c r="D456" s="32"/>
    </row>
    <row r="457" spans="1:4" ht="18" customHeight="1">
      <c r="A457" s="32"/>
      <c r="B457" s="32"/>
      <c r="C457" s="32"/>
      <c r="D457" s="32"/>
    </row>
    <row r="458" spans="1:4" ht="18" customHeight="1">
      <c r="A458" s="32"/>
      <c r="B458" s="32"/>
      <c r="C458" s="32"/>
      <c r="D458" s="32"/>
    </row>
    <row r="459" spans="1:4" ht="18" customHeight="1">
      <c r="A459" s="32"/>
      <c r="B459" s="32"/>
      <c r="C459" s="32"/>
      <c r="D459" s="32"/>
    </row>
    <row r="460" spans="1:4" ht="18" customHeight="1">
      <c r="A460" s="32"/>
      <c r="B460" s="32"/>
      <c r="C460" s="32"/>
      <c r="D460" s="32"/>
    </row>
    <row r="461" spans="1:4" ht="18" customHeight="1">
      <c r="A461" s="32"/>
      <c r="B461" s="32"/>
      <c r="C461" s="32"/>
      <c r="D461" s="32"/>
    </row>
    <row r="462" spans="1:4" ht="18" customHeight="1">
      <c r="A462" s="32"/>
      <c r="B462" s="32"/>
      <c r="C462" s="32"/>
      <c r="D462" s="32"/>
    </row>
    <row r="463" spans="1:4" ht="18" customHeight="1">
      <c r="A463" s="32"/>
      <c r="B463" s="32"/>
      <c r="C463" s="32"/>
      <c r="D463" s="32"/>
    </row>
    <row r="464" spans="1:4" ht="18" customHeight="1">
      <c r="A464" s="32"/>
      <c r="B464" s="32"/>
      <c r="C464" s="32"/>
      <c r="D464" s="32"/>
    </row>
    <row r="465" spans="1:4" ht="18" customHeight="1">
      <c r="A465" s="32"/>
      <c r="B465" s="32"/>
      <c r="C465" s="32"/>
      <c r="D465" s="32"/>
    </row>
    <row r="466" spans="1:4" ht="18" customHeight="1">
      <c r="A466" s="32"/>
      <c r="B466" s="32"/>
      <c r="C466" s="32"/>
      <c r="D466" s="32"/>
    </row>
    <row r="467" spans="1:4" ht="18" customHeight="1">
      <c r="A467" s="32"/>
      <c r="B467" s="32"/>
      <c r="C467" s="32"/>
      <c r="D467" s="32"/>
    </row>
    <row r="468" spans="1:4" ht="18" customHeight="1">
      <c r="A468" s="32"/>
      <c r="B468" s="32"/>
      <c r="C468" s="32"/>
      <c r="D468" s="32"/>
    </row>
    <row r="469" spans="1:4" ht="18" customHeight="1">
      <c r="A469" s="32"/>
      <c r="B469" s="32"/>
      <c r="C469" s="32"/>
      <c r="D469" s="32"/>
    </row>
    <row r="470" spans="1:4" ht="18" customHeight="1">
      <c r="A470" s="32"/>
      <c r="B470" s="32"/>
      <c r="C470" s="32"/>
      <c r="D470" s="32"/>
    </row>
    <row r="471" spans="1:4" ht="18" customHeight="1">
      <c r="A471" s="32"/>
      <c r="B471" s="32"/>
      <c r="C471" s="32"/>
      <c r="D471" s="32"/>
    </row>
    <row r="472" spans="1:4" ht="18" customHeight="1">
      <c r="A472" s="32"/>
      <c r="B472" s="32"/>
      <c r="C472" s="32"/>
      <c r="D472" s="32"/>
    </row>
    <row r="473" spans="1:4" ht="18" customHeight="1">
      <c r="A473" s="32"/>
      <c r="B473" s="32"/>
      <c r="C473" s="32"/>
      <c r="D473" s="32"/>
    </row>
    <row r="474" spans="1:4" ht="18" customHeight="1">
      <c r="A474" s="32"/>
      <c r="B474" s="32"/>
      <c r="C474" s="32"/>
      <c r="D474" s="32"/>
    </row>
    <row r="475" spans="1:4" ht="18" customHeight="1">
      <c r="A475" s="32"/>
      <c r="B475" s="32"/>
      <c r="C475" s="32"/>
      <c r="D475" s="32"/>
    </row>
    <row r="476" spans="1:4" ht="18" customHeight="1">
      <c r="A476" s="32"/>
      <c r="B476" s="32"/>
      <c r="C476" s="32"/>
      <c r="D476" s="32"/>
    </row>
    <row r="477" spans="1:4" ht="18" customHeight="1">
      <c r="A477" s="32"/>
      <c r="B477" s="32"/>
      <c r="C477" s="32"/>
      <c r="D477" s="32"/>
    </row>
    <row r="478" spans="1:4" ht="18" customHeight="1">
      <c r="A478" s="32"/>
      <c r="B478" s="32"/>
      <c r="C478" s="32"/>
      <c r="D478" s="32"/>
    </row>
    <row r="479" spans="1:4" ht="18" customHeight="1">
      <c r="A479" s="32"/>
      <c r="B479" s="32"/>
      <c r="C479" s="32"/>
      <c r="D479" s="32"/>
    </row>
    <row r="480" spans="1:4" ht="18" customHeight="1">
      <c r="A480" s="32"/>
      <c r="B480" s="32"/>
      <c r="C480" s="32"/>
      <c r="D480" s="32"/>
    </row>
    <row r="481" spans="1:4" ht="18" customHeight="1">
      <c r="A481" s="32"/>
      <c r="B481" s="32"/>
      <c r="C481" s="32"/>
      <c r="D481" s="32"/>
    </row>
    <row r="482" spans="1:4" ht="18" customHeight="1">
      <c r="A482" s="32"/>
      <c r="B482" s="32"/>
      <c r="C482" s="32"/>
      <c r="D482" s="32"/>
    </row>
    <row r="483" spans="1:4" ht="18" customHeight="1">
      <c r="A483" s="32"/>
      <c r="B483" s="32"/>
      <c r="C483" s="32"/>
      <c r="D483" s="32"/>
    </row>
    <row r="484" spans="1:4" ht="18" customHeight="1">
      <c r="A484" s="32"/>
      <c r="B484" s="32"/>
      <c r="C484" s="32"/>
      <c r="D484" s="32"/>
    </row>
    <row r="485" spans="1:4" ht="18" customHeight="1">
      <c r="A485" s="32"/>
      <c r="B485" s="32"/>
      <c r="C485" s="32"/>
      <c r="D485" s="32"/>
    </row>
    <row r="486" spans="1:4" ht="18" customHeight="1">
      <c r="A486" s="32"/>
      <c r="B486" s="32"/>
      <c r="C486" s="32"/>
      <c r="D486" s="32"/>
    </row>
    <row r="487" spans="1:4" ht="18" customHeight="1">
      <c r="A487" s="32"/>
      <c r="B487" s="32"/>
      <c r="C487" s="32"/>
      <c r="D487" s="32"/>
    </row>
    <row r="488" spans="1:4" ht="18" customHeight="1">
      <c r="A488" s="32"/>
      <c r="B488" s="32"/>
      <c r="C488" s="32"/>
      <c r="D488" s="32"/>
    </row>
    <row r="489" spans="1:4" ht="18" customHeight="1">
      <c r="A489" s="32"/>
      <c r="B489" s="32"/>
      <c r="C489" s="32"/>
      <c r="D489" s="32"/>
    </row>
    <row r="490" spans="1:4" ht="18" customHeight="1">
      <c r="A490" s="32"/>
      <c r="B490" s="32"/>
      <c r="C490" s="32"/>
      <c r="D490" s="32"/>
    </row>
    <row r="491" spans="1:4" ht="18" customHeight="1">
      <c r="A491" s="32"/>
      <c r="B491" s="32"/>
      <c r="C491" s="32"/>
      <c r="D491" s="32"/>
    </row>
    <row r="492" spans="1:4" ht="18" customHeight="1">
      <c r="A492" s="32"/>
      <c r="B492" s="32"/>
      <c r="C492" s="32"/>
      <c r="D492" s="32"/>
    </row>
    <row r="493" spans="1:4" ht="18" customHeight="1">
      <c r="A493" s="32"/>
      <c r="B493" s="32"/>
      <c r="C493" s="32"/>
      <c r="D493" s="32"/>
    </row>
    <row r="494" spans="1:4" ht="18" customHeight="1">
      <c r="A494" s="32"/>
      <c r="B494" s="32"/>
      <c r="C494" s="32"/>
      <c r="D494" s="32"/>
    </row>
    <row r="495" spans="1:4" ht="18" customHeight="1">
      <c r="A495" s="32"/>
      <c r="B495" s="32"/>
      <c r="C495" s="32"/>
      <c r="D495" s="32"/>
    </row>
    <row r="496" spans="1:4" ht="18" customHeight="1">
      <c r="A496" s="32"/>
      <c r="B496" s="32"/>
      <c r="C496" s="32"/>
      <c r="D496" s="32"/>
    </row>
    <row r="497" spans="1:4" ht="18" customHeight="1">
      <c r="A497" s="32"/>
      <c r="B497" s="32"/>
      <c r="C497" s="32"/>
      <c r="D497" s="32"/>
    </row>
    <row r="498" spans="1:4" ht="18" customHeight="1">
      <c r="A498" s="32"/>
      <c r="B498" s="32"/>
      <c r="C498" s="32"/>
      <c r="D498" s="32"/>
    </row>
    <row r="499" spans="1:4" ht="18" customHeight="1">
      <c r="A499" s="32"/>
      <c r="B499" s="32"/>
      <c r="C499" s="32"/>
      <c r="D499" s="32"/>
    </row>
    <row r="500" spans="1:4" ht="18" customHeight="1">
      <c r="A500" s="32"/>
      <c r="B500" s="32"/>
      <c r="C500" s="32"/>
      <c r="D500" s="32"/>
    </row>
    <row r="501" spans="1:4" ht="18" customHeight="1">
      <c r="A501" s="32"/>
      <c r="B501" s="32"/>
      <c r="C501" s="32"/>
      <c r="D501" s="32"/>
    </row>
    <row r="502" spans="1:4" ht="18" customHeight="1">
      <c r="A502" s="32"/>
      <c r="B502" s="32"/>
      <c r="C502" s="32"/>
      <c r="D502" s="32"/>
    </row>
    <row r="503" spans="1:4" ht="18" customHeight="1">
      <c r="A503" s="32"/>
      <c r="B503" s="32"/>
      <c r="C503" s="32"/>
      <c r="D503" s="32"/>
    </row>
    <row r="504" spans="1:4" ht="18" customHeight="1">
      <c r="A504" s="32"/>
      <c r="B504" s="32"/>
      <c r="C504" s="32"/>
      <c r="D504" s="32"/>
    </row>
    <row r="505" spans="1:4" ht="18" customHeight="1">
      <c r="A505" s="32"/>
      <c r="B505" s="32"/>
      <c r="C505" s="32"/>
      <c r="D505" s="32"/>
    </row>
    <row r="506" spans="1:4" ht="18" customHeight="1">
      <c r="A506" s="32"/>
      <c r="B506" s="32"/>
      <c r="C506" s="32"/>
      <c r="D506" s="32"/>
    </row>
    <row r="507" spans="1:4" ht="18" customHeight="1">
      <c r="A507" s="32"/>
      <c r="B507" s="32"/>
      <c r="C507" s="32"/>
      <c r="D507" s="32"/>
    </row>
    <row r="508" spans="1:4" ht="18" customHeight="1">
      <c r="A508" s="32"/>
      <c r="B508" s="32"/>
      <c r="C508" s="32"/>
      <c r="D508" s="32"/>
    </row>
    <row r="509" spans="1:4" ht="18" customHeight="1">
      <c r="A509" s="32"/>
      <c r="B509" s="32"/>
      <c r="C509" s="32"/>
      <c r="D509" s="32"/>
    </row>
    <row r="510" spans="1:4" ht="18" customHeight="1">
      <c r="A510" s="32"/>
      <c r="B510" s="32"/>
      <c r="C510" s="32"/>
      <c r="D510" s="32"/>
    </row>
    <row r="511" spans="1:4" ht="18" customHeight="1">
      <c r="A511" s="32"/>
      <c r="B511" s="32"/>
      <c r="C511" s="32"/>
      <c r="D511" s="32"/>
    </row>
    <row r="512" spans="1:4" ht="18" customHeight="1">
      <c r="A512" s="32"/>
      <c r="B512" s="32"/>
      <c r="C512" s="32"/>
      <c r="D512" s="32"/>
    </row>
    <row r="513" spans="1:4" ht="18" customHeight="1">
      <c r="A513" s="32"/>
      <c r="B513" s="32"/>
      <c r="C513" s="32"/>
      <c r="D513" s="32"/>
    </row>
    <row r="514" spans="1:4" ht="18" customHeight="1">
      <c r="A514" s="32"/>
      <c r="B514" s="32"/>
      <c r="C514" s="32"/>
      <c r="D514" s="32"/>
    </row>
    <row r="515" spans="1:4" ht="18" customHeight="1">
      <c r="A515" s="32"/>
      <c r="B515" s="32"/>
      <c r="C515" s="32"/>
      <c r="D515" s="32"/>
    </row>
    <row r="516" spans="1:4" ht="18" customHeight="1">
      <c r="A516" s="32"/>
      <c r="B516" s="32"/>
      <c r="C516" s="32"/>
      <c r="D516" s="32"/>
    </row>
    <row r="517" spans="1:4" ht="18" customHeight="1">
      <c r="A517" s="32"/>
      <c r="B517" s="32"/>
      <c r="C517" s="32"/>
      <c r="D517" s="32"/>
    </row>
    <row r="518" spans="1:4" ht="18" customHeight="1">
      <c r="A518" s="32"/>
      <c r="B518" s="32"/>
      <c r="C518" s="32"/>
      <c r="D518" s="32"/>
    </row>
    <row r="519" spans="1:4" ht="18" customHeight="1">
      <c r="A519" s="32"/>
      <c r="B519" s="32"/>
      <c r="C519" s="32"/>
      <c r="D519" s="32"/>
    </row>
    <row r="520" spans="1:4" ht="18" customHeight="1">
      <c r="A520" s="32"/>
      <c r="B520" s="32"/>
      <c r="C520" s="32"/>
      <c r="D520" s="32"/>
    </row>
    <row r="521" spans="1:4" ht="18" customHeight="1">
      <c r="A521" s="32"/>
      <c r="B521" s="32"/>
      <c r="C521" s="32"/>
      <c r="D521" s="32"/>
    </row>
    <row r="522" spans="1:4" ht="18" customHeight="1">
      <c r="A522" s="32"/>
      <c r="B522" s="32"/>
      <c r="C522" s="32"/>
      <c r="D522" s="32"/>
    </row>
    <row r="523" spans="1:4" ht="18" customHeight="1">
      <c r="A523" s="32"/>
      <c r="B523" s="32"/>
      <c r="C523" s="32"/>
      <c r="D523" s="32"/>
    </row>
    <row r="524" spans="1:4" ht="18" customHeight="1">
      <c r="A524" s="32"/>
      <c r="B524" s="32"/>
      <c r="C524" s="32"/>
      <c r="D524" s="32"/>
    </row>
    <row r="525" spans="1:4" ht="18" customHeight="1">
      <c r="A525" s="32"/>
      <c r="B525" s="32"/>
      <c r="C525" s="32"/>
      <c r="D525" s="32"/>
    </row>
    <row r="526" spans="1:4" ht="18" customHeight="1">
      <c r="A526" s="32"/>
      <c r="B526" s="32"/>
      <c r="C526" s="32"/>
      <c r="D526" s="32"/>
    </row>
    <row r="527" spans="1:4" ht="18" customHeight="1">
      <c r="A527" s="32"/>
      <c r="B527" s="32"/>
      <c r="C527" s="32"/>
      <c r="D527" s="32"/>
    </row>
    <row r="528" spans="1:4" ht="18" customHeight="1">
      <c r="A528" s="32"/>
      <c r="B528" s="32"/>
      <c r="C528" s="32"/>
      <c r="D528" s="32"/>
    </row>
    <row r="529" spans="1:4" ht="18" customHeight="1">
      <c r="A529" s="32"/>
      <c r="B529" s="32"/>
      <c r="C529" s="32"/>
      <c r="D529" s="32"/>
    </row>
    <row r="530" spans="1:4" ht="18" customHeight="1">
      <c r="A530" s="32"/>
      <c r="B530" s="32"/>
      <c r="C530" s="32"/>
      <c r="D530" s="32"/>
    </row>
    <row r="531" spans="1:4" ht="18" customHeight="1">
      <c r="A531" s="32"/>
      <c r="B531" s="32"/>
      <c r="C531" s="32"/>
      <c r="D531" s="32"/>
    </row>
    <row r="532" spans="1:4" ht="18" customHeight="1">
      <c r="A532" s="32"/>
      <c r="B532" s="32"/>
      <c r="C532" s="32"/>
      <c r="D532" s="32"/>
    </row>
    <row r="533" spans="1:4" ht="18" customHeight="1">
      <c r="A533" s="32"/>
      <c r="B533" s="32"/>
      <c r="C533" s="32"/>
      <c r="D533" s="32"/>
    </row>
    <row r="534" spans="1:4" ht="18" customHeight="1">
      <c r="A534" s="32"/>
      <c r="B534" s="32"/>
      <c r="C534" s="32"/>
      <c r="D534" s="32"/>
    </row>
    <row r="535" spans="1:4" ht="18" customHeight="1">
      <c r="A535" s="32"/>
      <c r="B535" s="32"/>
      <c r="C535" s="32"/>
      <c r="D535" s="32"/>
    </row>
    <row r="536" spans="1:4" ht="18" customHeight="1">
      <c r="A536" s="32"/>
      <c r="B536" s="32"/>
      <c r="C536" s="32"/>
      <c r="D536" s="32"/>
    </row>
    <row r="537" spans="1:4" ht="18" customHeight="1">
      <c r="A537" s="32"/>
      <c r="B537" s="32"/>
      <c r="C537" s="32"/>
      <c r="D537" s="32"/>
    </row>
    <row r="538" spans="1:4" ht="18" customHeight="1">
      <c r="A538" s="32"/>
      <c r="B538" s="32"/>
      <c r="C538" s="32"/>
      <c r="D538" s="32"/>
    </row>
    <row r="539" spans="1:4" ht="18" customHeight="1">
      <c r="A539" s="32"/>
      <c r="B539" s="32"/>
      <c r="C539" s="32"/>
      <c r="D539" s="32"/>
    </row>
    <row r="540" spans="1:4" ht="18" customHeight="1">
      <c r="A540" s="32"/>
      <c r="B540" s="32"/>
      <c r="C540" s="32"/>
      <c r="D540" s="32"/>
    </row>
    <row r="541" spans="1:4" ht="18" customHeight="1">
      <c r="A541" s="32"/>
      <c r="B541" s="32"/>
      <c r="C541" s="32"/>
      <c r="D541" s="32"/>
    </row>
    <row r="542" spans="1:4" ht="18" customHeight="1">
      <c r="A542" s="32"/>
      <c r="B542" s="32"/>
      <c r="C542" s="32"/>
      <c r="D542" s="32"/>
    </row>
    <row r="543" spans="1:4" ht="18" customHeight="1">
      <c r="A543" s="32"/>
      <c r="B543" s="32"/>
      <c r="C543" s="32"/>
      <c r="D543" s="32"/>
    </row>
    <row r="544" spans="1:4" ht="18" customHeight="1">
      <c r="A544" s="32"/>
      <c r="B544" s="32"/>
      <c r="C544" s="32"/>
      <c r="D544" s="32"/>
    </row>
    <row r="545" spans="1:4" ht="18" customHeight="1">
      <c r="A545" s="32"/>
      <c r="B545" s="32"/>
      <c r="C545" s="32"/>
      <c r="D545" s="32"/>
    </row>
    <row r="546" spans="1:4" ht="18" customHeight="1">
      <c r="A546" s="32"/>
      <c r="B546" s="32"/>
      <c r="C546" s="32"/>
      <c r="D546" s="32"/>
    </row>
    <row r="547" spans="1:4" ht="18" customHeight="1">
      <c r="A547" s="32"/>
      <c r="B547" s="32"/>
      <c r="C547" s="32"/>
      <c r="D547" s="32"/>
    </row>
    <row r="548" spans="1:4" ht="18" customHeight="1">
      <c r="A548" s="32"/>
      <c r="B548" s="32"/>
      <c r="C548" s="32"/>
      <c r="D548" s="32"/>
    </row>
    <row r="549" spans="1:4" ht="18" customHeight="1">
      <c r="A549" s="32"/>
      <c r="B549" s="32"/>
      <c r="C549" s="32"/>
      <c r="D549" s="32"/>
    </row>
    <row r="550" spans="1:4" ht="18" customHeight="1">
      <c r="A550" s="32"/>
      <c r="B550" s="32"/>
      <c r="C550" s="32"/>
      <c r="D550" s="32"/>
    </row>
    <row r="551" spans="1:4" ht="18" customHeight="1">
      <c r="A551" s="32"/>
      <c r="B551" s="32"/>
      <c r="C551" s="32"/>
      <c r="D551" s="32"/>
    </row>
    <row r="552" spans="1:4" ht="18" customHeight="1">
      <c r="A552" s="32"/>
      <c r="B552" s="32"/>
      <c r="C552" s="32"/>
      <c r="D552" s="32"/>
    </row>
    <row r="553" spans="1:4" ht="18" customHeight="1">
      <c r="A553" s="32"/>
      <c r="B553" s="32"/>
      <c r="C553" s="32"/>
      <c r="D553" s="32"/>
    </row>
    <row r="554" spans="1:4" ht="18" customHeight="1">
      <c r="A554" s="32"/>
      <c r="B554" s="32"/>
      <c r="C554" s="32"/>
      <c r="D554" s="32"/>
    </row>
    <row r="555" spans="1:4" ht="18" customHeight="1">
      <c r="A555" s="32"/>
      <c r="B555" s="32"/>
      <c r="C555" s="32"/>
      <c r="D555" s="32"/>
    </row>
    <row r="556" spans="1:4" ht="18" customHeight="1">
      <c r="A556" s="32"/>
      <c r="B556" s="32"/>
      <c r="C556" s="32"/>
      <c r="D556" s="32"/>
    </row>
    <row r="557" spans="1:4" ht="18" customHeight="1">
      <c r="A557" s="32"/>
      <c r="B557" s="32"/>
      <c r="C557" s="32"/>
      <c r="D557" s="32"/>
    </row>
    <row r="558" spans="1:4" ht="18" customHeight="1">
      <c r="A558" s="32"/>
      <c r="B558" s="32"/>
      <c r="C558" s="32"/>
      <c r="D558" s="32"/>
    </row>
    <row r="559" spans="1:4" ht="18" customHeight="1">
      <c r="A559" s="32"/>
      <c r="B559" s="32"/>
      <c r="C559" s="32"/>
      <c r="D559" s="32"/>
    </row>
    <row r="560" spans="1:4" ht="18" customHeight="1">
      <c r="A560" s="32"/>
      <c r="B560" s="32"/>
      <c r="C560" s="32"/>
      <c r="D560" s="32"/>
    </row>
    <row r="561" spans="1:4" ht="18" customHeight="1">
      <c r="A561" s="32"/>
      <c r="B561" s="32"/>
      <c r="C561" s="32"/>
      <c r="D561" s="32"/>
    </row>
    <row r="562" spans="1:4" ht="18" customHeight="1">
      <c r="A562" s="32"/>
      <c r="B562" s="32"/>
      <c r="C562" s="32"/>
      <c r="D562" s="32"/>
    </row>
    <row r="563" spans="1:4" ht="18" customHeight="1">
      <c r="A563" s="32"/>
      <c r="B563" s="32"/>
      <c r="C563" s="32"/>
      <c r="D563" s="32"/>
    </row>
    <row r="564" spans="1:4" ht="18" customHeight="1">
      <c r="A564" s="32"/>
      <c r="B564" s="32"/>
      <c r="C564" s="32"/>
      <c r="D564" s="32"/>
    </row>
    <row r="565" spans="1:4" ht="18" customHeight="1">
      <c r="A565" s="32"/>
      <c r="B565" s="32"/>
      <c r="C565" s="32"/>
      <c r="D565" s="32"/>
    </row>
    <row r="566" spans="1:4" ht="18" customHeight="1">
      <c r="A566" s="32"/>
      <c r="B566" s="32"/>
      <c r="C566" s="32"/>
      <c r="D566" s="32"/>
    </row>
    <row r="567" spans="1:4" ht="18" customHeight="1">
      <c r="A567" s="32"/>
      <c r="B567" s="32"/>
      <c r="C567" s="32"/>
      <c r="D567" s="32"/>
    </row>
    <row r="568" spans="1:4" ht="18" customHeight="1">
      <c r="A568" s="32"/>
      <c r="B568" s="32"/>
      <c r="C568" s="32"/>
      <c r="D568" s="32"/>
    </row>
    <row r="569" spans="1:4" ht="18" customHeight="1">
      <c r="A569" s="32"/>
      <c r="B569" s="32"/>
      <c r="C569" s="32"/>
      <c r="D569" s="32"/>
    </row>
    <row r="570" spans="1:4" ht="18" customHeight="1">
      <c r="A570" s="32"/>
      <c r="B570" s="32"/>
      <c r="C570" s="32"/>
      <c r="D570" s="32"/>
    </row>
    <row r="571" spans="1:4" ht="18" customHeight="1">
      <c r="A571" s="32"/>
      <c r="B571" s="32"/>
      <c r="C571" s="32"/>
      <c r="D571" s="32"/>
    </row>
    <row r="572" spans="1:4" ht="18" customHeight="1">
      <c r="A572" s="32"/>
      <c r="B572" s="32"/>
      <c r="C572" s="32"/>
      <c r="D572" s="32"/>
    </row>
    <row r="573" spans="1:4" ht="18" customHeight="1">
      <c r="A573" s="32"/>
      <c r="B573" s="32"/>
      <c r="C573" s="32"/>
      <c r="D573" s="32"/>
    </row>
    <row r="574" spans="1:4" ht="18" customHeight="1">
      <c r="A574" s="32"/>
      <c r="B574" s="32"/>
      <c r="C574" s="32"/>
      <c r="D574" s="32"/>
    </row>
    <row r="575" spans="1:4" ht="18" customHeight="1">
      <c r="A575" s="32"/>
      <c r="B575" s="32"/>
      <c r="C575" s="32"/>
      <c r="D575" s="32"/>
    </row>
    <row r="576" spans="1:4" ht="18" customHeight="1">
      <c r="A576" s="32"/>
      <c r="B576" s="32"/>
      <c r="C576" s="32"/>
      <c r="D576" s="32"/>
    </row>
    <row r="577" spans="1:4" ht="18" customHeight="1">
      <c r="A577" s="32"/>
      <c r="B577" s="32"/>
      <c r="C577" s="32"/>
      <c r="D577" s="32"/>
    </row>
    <row r="578" spans="1:4" ht="18" customHeight="1">
      <c r="A578" s="32"/>
      <c r="B578" s="32"/>
      <c r="C578" s="32"/>
      <c r="D578" s="32"/>
    </row>
    <row r="579" spans="1:4" ht="18" customHeight="1">
      <c r="A579" s="32"/>
      <c r="B579" s="32"/>
      <c r="C579" s="32"/>
      <c r="D579" s="32"/>
    </row>
    <row r="580" spans="1:4" ht="18" customHeight="1">
      <c r="A580" s="32"/>
      <c r="B580" s="32"/>
      <c r="C580" s="32"/>
      <c r="D580" s="32"/>
    </row>
    <row r="581" spans="1:4" ht="18" customHeight="1">
      <c r="A581" s="32"/>
      <c r="B581" s="32"/>
      <c r="C581" s="32"/>
      <c r="D581" s="32"/>
    </row>
    <row r="582" spans="1:4" ht="18" customHeight="1">
      <c r="A582" s="32"/>
      <c r="B582" s="32"/>
      <c r="C582" s="32"/>
      <c r="D582" s="32"/>
    </row>
    <row r="583" spans="1:4" ht="18" customHeight="1">
      <c r="A583" s="32"/>
      <c r="B583" s="32"/>
      <c r="C583" s="32"/>
      <c r="D583" s="32"/>
    </row>
    <row r="584" spans="1:4" ht="18" customHeight="1">
      <c r="A584" s="32"/>
      <c r="B584" s="32"/>
      <c r="C584" s="32"/>
      <c r="D584" s="32"/>
    </row>
    <row r="585" spans="1:4" ht="18" customHeight="1">
      <c r="A585" s="32"/>
      <c r="B585" s="32"/>
      <c r="C585" s="32"/>
      <c r="D585" s="32"/>
    </row>
    <row r="586" spans="1:4" ht="18" customHeight="1">
      <c r="A586" s="32"/>
      <c r="B586" s="32"/>
      <c r="C586" s="32"/>
      <c r="D586" s="32"/>
    </row>
    <row r="587" spans="1:4" ht="18" customHeight="1">
      <c r="A587" s="32"/>
      <c r="B587" s="32"/>
      <c r="C587" s="32"/>
      <c r="D587" s="32"/>
    </row>
    <row r="588" spans="1:4" ht="18" customHeight="1">
      <c r="A588" s="32"/>
      <c r="B588" s="32"/>
      <c r="C588" s="32"/>
      <c r="D588" s="32"/>
    </row>
    <row r="589" spans="1:4" ht="18" customHeight="1">
      <c r="A589" s="32"/>
      <c r="B589" s="32"/>
      <c r="C589" s="32"/>
      <c r="D589" s="32"/>
    </row>
    <row r="590" spans="1:4" ht="18" customHeight="1">
      <c r="A590" s="32"/>
      <c r="B590" s="32"/>
      <c r="C590" s="32"/>
      <c r="D590" s="32"/>
    </row>
    <row r="591" spans="1:4" ht="18" customHeight="1">
      <c r="A591" s="32"/>
      <c r="B591" s="32"/>
      <c r="C591" s="32"/>
      <c r="D591" s="32"/>
    </row>
    <row r="592" spans="1:4" ht="18" customHeight="1">
      <c r="A592" s="32"/>
      <c r="B592" s="32"/>
      <c r="C592" s="32"/>
      <c r="D592" s="32"/>
    </row>
    <row r="593" spans="1:4" ht="18" customHeight="1">
      <c r="A593" s="32"/>
      <c r="B593" s="32"/>
      <c r="C593" s="32"/>
      <c r="D593" s="32"/>
    </row>
    <row r="594" spans="1:4" ht="18" customHeight="1">
      <c r="A594" s="32"/>
      <c r="B594" s="32"/>
      <c r="C594" s="32"/>
      <c r="D594" s="32"/>
    </row>
    <row r="595" spans="1:4" ht="18" customHeight="1">
      <c r="A595" s="32"/>
      <c r="B595" s="32"/>
      <c r="C595" s="32"/>
      <c r="D595" s="32"/>
    </row>
    <row r="596" spans="1:4" ht="18" customHeight="1">
      <c r="A596" s="32"/>
      <c r="B596" s="32"/>
      <c r="C596" s="32"/>
      <c r="D596" s="32"/>
    </row>
    <row r="597" spans="1:4" ht="18" customHeight="1">
      <c r="A597" s="32"/>
      <c r="B597" s="32"/>
      <c r="C597" s="32"/>
      <c r="D597" s="32"/>
    </row>
    <row r="598" spans="1:4" ht="18" customHeight="1">
      <c r="A598" s="32"/>
      <c r="B598" s="32"/>
      <c r="C598" s="32"/>
      <c r="D598" s="32"/>
    </row>
    <row r="599" spans="1:4" ht="18" customHeight="1">
      <c r="A599" s="32"/>
      <c r="B599" s="32"/>
      <c r="C599" s="32"/>
      <c r="D599" s="32"/>
    </row>
    <row r="600" spans="1:4" ht="18" customHeight="1">
      <c r="A600" s="32"/>
      <c r="B600" s="32"/>
      <c r="C600" s="32"/>
      <c r="D600" s="32"/>
    </row>
    <row r="601" spans="1:4" ht="18" customHeight="1">
      <c r="A601" s="32"/>
      <c r="B601" s="32"/>
      <c r="C601" s="32"/>
      <c r="D601" s="32"/>
    </row>
    <row r="602" spans="1:4" ht="18" customHeight="1">
      <c r="A602" s="32"/>
      <c r="B602" s="32"/>
      <c r="C602" s="32"/>
      <c r="D602" s="32"/>
    </row>
    <row r="603" spans="1:4" ht="18" customHeight="1">
      <c r="A603" s="32"/>
      <c r="B603" s="32"/>
      <c r="C603" s="32"/>
      <c r="D603" s="32"/>
    </row>
    <row r="604" spans="1:4" ht="18" customHeight="1">
      <c r="A604" s="32"/>
      <c r="B604" s="32"/>
      <c r="C604" s="32"/>
      <c r="D604" s="32"/>
    </row>
    <row r="605" spans="1:4" ht="18" customHeight="1">
      <c r="A605" s="32"/>
      <c r="B605" s="32"/>
      <c r="C605" s="32"/>
      <c r="D605" s="32"/>
    </row>
    <row r="606" spans="1:4" ht="18" customHeight="1">
      <c r="A606" s="32"/>
      <c r="B606" s="32"/>
      <c r="C606" s="32"/>
      <c r="D606" s="32"/>
    </row>
    <row r="607" spans="1:4" ht="18" customHeight="1">
      <c r="A607" s="32"/>
      <c r="B607" s="32"/>
      <c r="C607" s="32"/>
      <c r="D607" s="32"/>
    </row>
    <row r="608" spans="1:4" ht="18" customHeight="1">
      <c r="A608" s="32"/>
      <c r="B608" s="32"/>
      <c r="C608" s="32"/>
      <c r="D608" s="32"/>
    </row>
    <row r="609" spans="1:4" ht="18" customHeight="1">
      <c r="A609" s="32"/>
      <c r="B609" s="32"/>
      <c r="C609" s="32"/>
      <c r="D609" s="32"/>
    </row>
    <row r="610" spans="1:4" ht="18" customHeight="1">
      <c r="A610" s="32"/>
      <c r="B610" s="32"/>
      <c r="C610" s="32"/>
      <c r="D610" s="32"/>
    </row>
    <row r="611" spans="1:4" ht="18" customHeight="1">
      <c r="A611" s="32"/>
      <c r="B611" s="32"/>
      <c r="C611" s="32"/>
      <c r="D611" s="32"/>
    </row>
    <row r="612" spans="1:4" ht="18" customHeight="1">
      <c r="A612" s="32"/>
      <c r="B612" s="32"/>
      <c r="C612" s="32"/>
      <c r="D612" s="32"/>
    </row>
    <row r="613" spans="1:4" ht="18" customHeight="1">
      <c r="A613" s="32"/>
      <c r="B613" s="32"/>
      <c r="C613" s="32"/>
      <c r="D613" s="32"/>
    </row>
    <row r="614" spans="1:4" ht="18" customHeight="1">
      <c r="A614" s="32"/>
      <c r="B614" s="32"/>
      <c r="C614" s="32"/>
      <c r="D614" s="32"/>
    </row>
    <row r="615" spans="1:4" ht="18" customHeight="1">
      <c r="A615" s="32"/>
      <c r="B615" s="32"/>
      <c r="C615" s="32"/>
      <c r="D615" s="32"/>
    </row>
    <row r="616" spans="1:4" ht="18" customHeight="1">
      <c r="A616" s="32"/>
      <c r="B616" s="32"/>
      <c r="C616" s="32"/>
      <c r="D616" s="32"/>
    </row>
    <row r="617" spans="1:4" ht="18" customHeight="1">
      <c r="A617" s="32"/>
      <c r="B617" s="32"/>
      <c r="C617" s="32"/>
      <c r="D617" s="32"/>
    </row>
    <row r="618" spans="1:4" ht="18" customHeight="1">
      <c r="A618" s="32"/>
      <c r="B618" s="32"/>
      <c r="C618" s="32"/>
      <c r="D618" s="32"/>
    </row>
    <row r="619" spans="1:4" ht="18" customHeight="1">
      <c r="A619" s="32"/>
      <c r="B619" s="32"/>
      <c r="C619" s="32"/>
      <c r="D619" s="32"/>
    </row>
    <row r="620" spans="1:4" ht="18" customHeight="1">
      <c r="A620" s="32"/>
      <c r="B620" s="32"/>
      <c r="C620" s="32"/>
      <c r="D620" s="32"/>
    </row>
    <row r="621" spans="1:4" ht="18" customHeight="1">
      <c r="A621" s="32"/>
      <c r="B621" s="32"/>
      <c r="C621" s="32"/>
      <c r="D621" s="32"/>
    </row>
    <row r="622" spans="1:4" ht="18" customHeight="1">
      <c r="A622" s="32"/>
      <c r="B622" s="32"/>
      <c r="C622" s="32"/>
      <c r="D622" s="32"/>
    </row>
    <row r="623" spans="1:4" ht="18" customHeight="1">
      <c r="A623" s="32"/>
      <c r="B623" s="32"/>
      <c r="C623" s="32"/>
      <c r="D623" s="32"/>
    </row>
    <row r="624" spans="1:4" ht="18" customHeight="1">
      <c r="A624" s="32"/>
      <c r="B624" s="32"/>
      <c r="C624" s="32"/>
      <c r="D624" s="32"/>
    </row>
    <row r="625" spans="1:4" ht="18" customHeight="1">
      <c r="A625" s="32"/>
      <c r="B625" s="32"/>
      <c r="C625" s="32"/>
      <c r="D625" s="32"/>
    </row>
    <row r="626" spans="1:4" ht="18" customHeight="1">
      <c r="A626" s="32"/>
      <c r="B626" s="32"/>
      <c r="C626" s="32"/>
      <c r="D626" s="32"/>
    </row>
    <row r="627" spans="1:4" ht="18" customHeight="1">
      <c r="A627" s="32"/>
      <c r="B627" s="32"/>
      <c r="C627" s="32"/>
      <c r="D627" s="32"/>
    </row>
    <row r="628" spans="1:4" ht="18" customHeight="1">
      <c r="A628" s="32"/>
      <c r="B628" s="32"/>
      <c r="C628" s="32"/>
      <c r="D628" s="32"/>
    </row>
    <row r="629" spans="1:4" ht="18" customHeight="1">
      <c r="A629" s="32"/>
      <c r="B629" s="32"/>
      <c r="C629" s="32"/>
      <c r="D629" s="32"/>
    </row>
    <row r="630" spans="1:4" ht="18" customHeight="1">
      <c r="A630" s="32"/>
      <c r="B630" s="32"/>
      <c r="C630" s="32"/>
      <c r="D630" s="32"/>
    </row>
    <row r="631" spans="1:4" ht="18" customHeight="1">
      <c r="A631" s="32"/>
      <c r="B631" s="32"/>
      <c r="C631" s="32"/>
      <c r="D631" s="32"/>
    </row>
    <row r="632" spans="1:4" ht="18" customHeight="1">
      <c r="A632" s="32"/>
      <c r="B632" s="32"/>
      <c r="C632" s="32"/>
      <c r="D632" s="32"/>
    </row>
    <row r="633" spans="1:4" ht="18" customHeight="1">
      <c r="A633" s="32"/>
      <c r="B633" s="32"/>
      <c r="C633" s="32"/>
      <c r="D633" s="32"/>
    </row>
    <row r="634" spans="1:4" ht="18" customHeight="1">
      <c r="A634" s="32"/>
      <c r="B634" s="32"/>
      <c r="C634" s="32"/>
      <c r="D634" s="32"/>
    </row>
    <row r="635" spans="1:4" ht="18" customHeight="1">
      <c r="A635" s="32"/>
      <c r="B635" s="32"/>
      <c r="C635" s="32"/>
      <c r="D635" s="32"/>
    </row>
    <row r="636" spans="1:4" ht="18" customHeight="1">
      <c r="A636" s="32"/>
      <c r="B636" s="32"/>
      <c r="C636" s="32"/>
      <c r="D636" s="32"/>
    </row>
    <row r="637" spans="1:4" ht="18" customHeight="1">
      <c r="A637" s="32"/>
      <c r="B637" s="32"/>
      <c r="C637" s="32"/>
      <c r="D637" s="32"/>
    </row>
    <row r="638" spans="1:4" ht="18" customHeight="1">
      <c r="A638" s="32"/>
      <c r="B638" s="32"/>
      <c r="C638" s="32"/>
      <c r="D638" s="32"/>
    </row>
    <row r="639" spans="1:4" ht="18" customHeight="1">
      <c r="A639" s="32"/>
      <c r="B639" s="32"/>
      <c r="C639" s="32"/>
      <c r="D639" s="32"/>
    </row>
    <row r="640" spans="1:4" ht="18" customHeight="1">
      <c r="A640" s="32"/>
      <c r="B640" s="32"/>
      <c r="C640" s="32"/>
      <c r="D640" s="32"/>
    </row>
    <row r="641" spans="1:4" ht="18" customHeight="1">
      <c r="A641" s="32"/>
      <c r="B641" s="32"/>
      <c r="C641" s="32"/>
      <c r="D641" s="32"/>
    </row>
    <row r="642" spans="1:4" ht="18" customHeight="1">
      <c r="A642" s="32"/>
      <c r="B642" s="32"/>
      <c r="C642" s="32"/>
      <c r="D642" s="32"/>
    </row>
    <row r="643" spans="1:4" ht="18" customHeight="1">
      <c r="A643" s="32"/>
      <c r="B643" s="32"/>
      <c r="C643" s="32"/>
      <c r="D643" s="32"/>
    </row>
    <row r="644" spans="1:4" ht="18" customHeight="1">
      <c r="A644" s="32"/>
      <c r="B644" s="32"/>
      <c r="C644" s="32"/>
      <c r="D644" s="32"/>
    </row>
    <row r="645" spans="1:4" ht="18" customHeight="1">
      <c r="A645" s="32"/>
      <c r="B645" s="32"/>
      <c r="C645" s="32"/>
      <c r="D645" s="32"/>
    </row>
    <row r="646" spans="1:4" ht="18" customHeight="1">
      <c r="A646" s="32"/>
      <c r="B646" s="32"/>
      <c r="C646" s="32"/>
      <c r="D646" s="32"/>
    </row>
    <row r="647" spans="1:4" ht="18" customHeight="1">
      <c r="A647" s="32"/>
      <c r="B647" s="32"/>
      <c r="C647" s="32"/>
      <c r="D647" s="32"/>
    </row>
    <row r="648" spans="1:4" ht="18" customHeight="1">
      <c r="A648" s="32"/>
      <c r="B648" s="32"/>
      <c r="C648" s="32"/>
      <c r="D648" s="32"/>
    </row>
    <row r="649" spans="1:4" ht="18" customHeight="1">
      <c r="A649" s="32"/>
      <c r="B649" s="32"/>
      <c r="C649" s="32"/>
      <c r="D649" s="32"/>
    </row>
    <row r="650" spans="1:4" ht="18" customHeight="1">
      <c r="A650" s="32"/>
      <c r="B650" s="32"/>
      <c r="C650" s="32"/>
      <c r="D650" s="32"/>
    </row>
    <row r="651" spans="1:4" ht="18" customHeight="1">
      <c r="A651" s="32"/>
      <c r="B651" s="32"/>
      <c r="C651" s="32"/>
      <c r="D651" s="32"/>
    </row>
    <row r="652" spans="1:4" ht="18" customHeight="1">
      <c r="A652" s="32"/>
      <c r="B652" s="32"/>
      <c r="C652" s="32"/>
      <c r="D652" s="32"/>
    </row>
    <row r="653" spans="1:4" ht="18" customHeight="1">
      <c r="A653" s="32"/>
      <c r="B653" s="32"/>
      <c r="C653" s="32"/>
      <c r="D653" s="32"/>
    </row>
    <row r="654" spans="1:4" ht="18" customHeight="1">
      <c r="A654" s="32"/>
      <c r="B654" s="32"/>
      <c r="C654" s="32"/>
      <c r="D654" s="32"/>
    </row>
    <row r="655" spans="1:4" ht="18" customHeight="1">
      <c r="A655" s="32"/>
      <c r="B655" s="32"/>
      <c r="C655" s="32"/>
      <c r="D655" s="32"/>
    </row>
    <row r="656" spans="1:4" ht="18" customHeight="1">
      <c r="A656" s="32"/>
      <c r="B656" s="32"/>
      <c r="C656" s="32"/>
      <c r="D656" s="32"/>
    </row>
    <row r="657" spans="1:4" ht="18" customHeight="1">
      <c r="A657" s="32"/>
      <c r="B657" s="32"/>
      <c r="C657" s="32"/>
      <c r="D657" s="32"/>
    </row>
    <row r="658" spans="1:4" ht="18" customHeight="1">
      <c r="A658" s="32"/>
      <c r="B658" s="32"/>
      <c r="C658" s="32"/>
      <c r="D658" s="32"/>
    </row>
    <row r="659" spans="1:4" ht="18" customHeight="1">
      <c r="A659" s="32"/>
      <c r="B659" s="32"/>
      <c r="C659" s="32"/>
      <c r="D659" s="32"/>
    </row>
    <row r="660" spans="1:4" ht="18" customHeight="1">
      <c r="A660" s="32"/>
      <c r="B660" s="32"/>
      <c r="C660" s="32"/>
      <c r="D660" s="32"/>
    </row>
    <row r="661" spans="1:4" ht="18" customHeight="1">
      <c r="A661" s="32"/>
      <c r="B661" s="32"/>
      <c r="C661" s="32"/>
      <c r="D661" s="32"/>
    </row>
    <row r="662" spans="1:4" ht="18" customHeight="1">
      <c r="A662" s="32"/>
      <c r="B662" s="32"/>
      <c r="C662" s="32"/>
      <c r="D662" s="32"/>
    </row>
    <row r="663" spans="1:4" ht="18" customHeight="1">
      <c r="A663" s="32"/>
      <c r="B663" s="32"/>
      <c r="C663" s="32"/>
      <c r="D663" s="32"/>
    </row>
    <row r="664" spans="1:4" ht="18" customHeight="1">
      <c r="A664" s="32"/>
      <c r="B664" s="32"/>
      <c r="C664" s="32"/>
      <c r="D664" s="32"/>
    </row>
    <row r="665" spans="1:4" ht="18" customHeight="1">
      <c r="A665" s="32"/>
      <c r="B665" s="32"/>
      <c r="C665" s="32"/>
      <c r="D665" s="32"/>
    </row>
    <row r="666" spans="1:4" ht="18" customHeight="1">
      <c r="A666" s="32"/>
      <c r="B666" s="32"/>
      <c r="C666" s="32"/>
      <c r="D666" s="32"/>
    </row>
    <row r="667" spans="1:4" ht="18" customHeight="1">
      <c r="A667" s="32"/>
      <c r="B667" s="32"/>
      <c r="C667" s="32"/>
      <c r="D667" s="32"/>
    </row>
    <row r="668" spans="1:4" ht="18" customHeight="1">
      <c r="A668" s="32"/>
      <c r="B668" s="32"/>
      <c r="C668" s="32"/>
      <c r="D668" s="32"/>
    </row>
    <row r="669" spans="1:4" ht="18" customHeight="1">
      <c r="A669" s="32"/>
      <c r="B669" s="32"/>
      <c r="C669" s="32"/>
      <c r="D669" s="32"/>
    </row>
    <row r="670" spans="1:4" ht="18" customHeight="1">
      <c r="A670" s="32"/>
      <c r="B670" s="32"/>
      <c r="C670" s="32"/>
      <c r="D670" s="32"/>
    </row>
    <row r="671" spans="1:4" ht="18" customHeight="1">
      <c r="A671" s="32"/>
      <c r="B671" s="32"/>
      <c r="C671" s="32"/>
      <c r="D671" s="32"/>
    </row>
    <row r="672" spans="1:4" ht="18" customHeight="1">
      <c r="A672" s="32"/>
      <c r="B672" s="32"/>
      <c r="C672" s="32"/>
      <c r="D672" s="32"/>
    </row>
    <row r="673" spans="1:4" ht="18" customHeight="1">
      <c r="A673" s="32"/>
      <c r="B673" s="32"/>
      <c r="C673" s="32"/>
      <c r="D673" s="32"/>
    </row>
    <row r="674" spans="1:4" ht="18" customHeight="1">
      <c r="A674" s="32"/>
      <c r="B674" s="32"/>
      <c r="C674" s="32"/>
      <c r="D674" s="32"/>
    </row>
    <row r="675" spans="1:4" ht="18" customHeight="1">
      <c r="A675" s="32"/>
      <c r="B675" s="32"/>
      <c r="C675" s="32"/>
      <c r="D675" s="32"/>
    </row>
    <row r="676" spans="1:4" ht="18" customHeight="1">
      <c r="A676" s="32"/>
      <c r="B676" s="32"/>
      <c r="C676" s="32"/>
      <c r="D676" s="32"/>
    </row>
    <row r="677" spans="1:4" ht="18" customHeight="1">
      <c r="A677" s="32"/>
      <c r="B677" s="32"/>
      <c r="C677" s="32"/>
      <c r="D677" s="32"/>
    </row>
    <row r="678" spans="1:4" ht="18" customHeight="1">
      <c r="A678" s="32"/>
      <c r="B678" s="32"/>
      <c r="C678" s="32"/>
      <c r="D678" s="32"/>
    </row>
    <row r="679" spans="1:4" ht="18" customHeight="1">
      <c r="A679" s="32"/>
      <c r="B679" s="32"/>
      <c r="C679" s="32"/>
      <c r="D679" s="32"/>
    </row>
    <row r="680" spans="1:4" ht="18" customHeight="1">
      <c r="A680" s="32"/>
      <c r="B680" s="32"/>
      <c r="C680" s="32"/>
      <c r="D680" s="32"/>
    </row>
    <row r="681" spans="1:4" ht="18" customHeight="1">
      <c r="A681" s="32"/>
      <c r="B681" s="32"/>
      <c r="C681" s="32"/>
      <c r="D681" s="32"/>
    </row>
    <row r="682" spans="1:4" ht="18" customHeight="1">
      <c r="A682" s="32"/>
      <c r="B682" s="32"/>
      <c r="C682" s="32"/>
      <c r="D682" s="32"/>
    </row>
    <row r="683" spans="1:4" ht="18" customHeight="1">
      <c r="A683" s="32"/>
      <c r="B683" s="32"/>
      <c r="C683" s="32"/>
      <c r="D683" s="32"/>
    </row>
    <row r="684" spans="1:4" ht="18" customHeight="1">
      <c r="A684" s="32"/>
      <c r="B684" s="32"/>
      <c r="C684" s="32"/>
      <c r="D684" s="32"/>
    </row>
    <row r="685" spans="1:4" ht="18" customHeight="1">
      <c r="A685" s="32"/>
      <c r="B685" s="32"/>
      <c r="C685" s="32"/>
      <c r="D685" s="32"/>
    </row>
    <row r="686" spans="1:4" ht="18" customHeight="1">
      <c r="A686" s="32"/>
      <c r="B686" s="32"/>
      <c r="C686" s="32"/>
      <c r="D686" s="32"/>
    </row>
    <row r="687" spans="1:4" ht="18" customHeight="1">
      <c r="A687" s="32"/>
      <c r="B687" s="32"/>
      <c r="C687" s="32"/>
      <c r="D687" s="32"/>
    </row>
    <row r="688" spans="1:4" ht="18" customHeight="1">
      <c r="A688" s="32"/>
      <c r="B688" s="32"/>
      <c r="C688" s="32"/>
      <c r="D688" s="32"/>
    </row>
    <row r="689" spans="1:4" ht="18" customHeight="1">
      <c r="A689" s="32"/>
      <c r="B689" s="32"/>
      <c r="C689" s="32"/>
      <c r="D689" s="32"/>
    </row>
    <row r="690" spans="1:4" ht="18" customHeight="1">
      <c r="A690" s="32"/>
      <c r="B690" s="32"/>
      <c r="C690" s="32"/>
      <c r="D690" s="32"/>
    </row>
    <row r="691" spans="1:4" ht="18" customHeight="1">
      <c r="A691" s="32"/>
      <c r="B691" s="32"/>
      <c r="C691" s="32"/>
      <c r="D691" s="32"/>
    </row>
    <row r="692" spans="1:4" ht="18" customHeight="1">
      <c r="A692" s="32"/>
      <c r="B692" s="32"/>
      <c r="C692" s="32"/>
      <c r="D692" s="32"/>
    </row>
    <row r="693" spans="1:4" ht="18" customHeight="1">
      <c r="A693" s="32"/>
      <c r="B693" s="32"/>
      <c r="C693" s="32"/>
      <c r="D693" s="32"/>
    </row>
    <row r="694" spans="1:4" ht="18" customHeight="1">
      <c r="A694" s="32"/>
      <c r="B694" s="32"/>
      <c r="C694" s="32"/>
      <c r="D694" s="32"/>
    </row>
    <row r="695" spans="1:4" ht="18" customHeight="1">
      <c r="A695" s="32"/>
      <c r="B695" s="32"/>
      <c r="C695" s="32"/>
      <c r="D695" s="32"/>
    </row>
    <row r="696" spans="1:4" ht="18" customHeight="1">
      <c r="A696" s="32"/>
      <c r="B696" s="32"/>
      <c r="C696" s="32"/>
      <c r="D696" s="32"/>
    </row>
    <row r="697" spans="1:4" ht="18" customHeight="1">
      <c r="A697" s="32"/>
      <c r="B697" s="32"/>
      <c r="C697" s="32"/>
      <c r="D697" s="32"/>
    </row>
    <row r="698" spans="1:4" ht="18" customHeight="1">
      <c r="A698" s="32"/>
      <c r="B698" s="32"/>
      <c r="C698" s="32"/>
      <c r="D698" s="32"/>
    </row>
    <row r="699" spans="1:4" ht="18" customHeight="1">
      <c r="A699" s="32"/>
      <c r="B699" s="32"/>
      <c r="C699" s="32"/>
      <c r="D699" s="32"/>
    </row>
    <row r="700" spans="1:4" ht="18" customHeight="1">
      <c r="A700" s="32"/>
      <c r="B700" s="32"/>
      <c r="C700" s="32"/>
      <c r="D700" s="32"/>
    </row>
    <row r="701" spans="1:4" ht="18" customHeight="1">
      <c r="A701" s="32"/>
      <c r="B701" s="32"/>
      <c r="C701" s="32"/>
      <c r="D701" s="32"/>
    </row>
    <row r="702" spans="1:4" ht="18" customHeight="1">
      <c r="A702" s="32"/>
      <c r="B702" s="32"/>
      <c r="C702" s="32"/>
      <c r="D702" s="32"/>
    </row>
    <row r="703" spans="1:4" ht="18" customHeight="1">
      <c r="A703" s="32"/>
      <c r="B703" s="32"/>
      <c r="C703" s="32"/>
      <c r="D703" s="32"/>
    </row>
    <row r="704" spans="1:4" ht="18" customHeight="1">
      <c r="A704" s="32"/>
      <c r="B704" s="32"/>
      <c r="C704" s="32"/>
      <c r="D704" s="32"/>
    </row>
    <row r="705" spans="1:4" ht="18" customHeight="1">
      <c r="A705" s="32"/>
      <c r="B705" s="32"/>
      <c r="C705" s="32"/>
      <c r="D705" s="32"/>
    </row>
    <row r="706" spans="1:4" ht="18" customHeight="1">
      <c r="A706" s="32"/>
      <c r="B706" s="32"/>
      <c r="C706" s="32"/>
      <c r="D706" s="32"/>
    </row>
    <row r="707" spans="1:4" ht="18" customHeight="1">
      <c r="A707" s="32"/>
      <c r="B707" s="32"/>
      <c r="C707" s="32"/>
      <c r="D707" s="32"/>
    </row>
    <row r="708" spans="1:4" ht="18" customHeight="1">
      <c r="A708" s="32"/>
      <c r="B708" s="32"/>
      <c r="C708" s="32"/>
      <c r="D708" s="32"/>
    </row>
    <row r="709" spans="1:4" ht="18" customHeight="1">
      <c r="A709" s="32"/>
      <c r="B709" s="32"/>
      <c r="C709" s="32"/>
      <c r="D709" s="32"/>
    </row>
    <row r="710" spans="1:4" ht="18" customHeight="1">
      <c r="A710" s="32"/>
      <c r="B710" s="32"/>
      <c r="C710" s="32"/>
      <c r="D710" s="32"/>
    </row>
    <row r="711" spans="1:4" ht="18" customHeight="1">
      <c r="A711" s="32"/>
      <c r="B711" s="32"/>
      <c r="C711" s="32"/>
      <c r="D711" s="32"/>
    </row>
    <row r="712" spans="1:4" ht="18" customHeight="1">
      <c r="A712" s="32"/>
      <c r="B712" s="32"/>
      <c r="C712" s="32"/>
      <c r="D712" s="32"/>
    </row>
    <row r="713" spans="1:4" ht="18" customHeight="1">
      <c r="A713" s="32"/>
      <c r="B713" s="32"/>
      <c r="C713" s="32"/>
      <c r="D713" s="32"/>
    </row>
    <row r="714" spans="1:4" ht="18" customHeight="1">
      <c r="A714" s="32"/>
      <c r="B714" s="32"/>
      <c r="C714" s="32"/>
      <c r="D714" s="32"/>
    </row>
    <row r="715" spans="1:4" ht="18" customHeight="1">
      <c r="A715" s="32"/>
      <c r="B715" s="32"/>
      <c r="C715" s="32"/>
      <c r="D715" s="32"/>
    </row>
    <row r="716" spans="1:4" ht="18" customHeight="1">
      <c r="A716" s="32"/>
      <c r="B716" s="32"/>
      <c r="C716" s="32"/>
      <c r="D716" s="32"/>
    </row>
    <row r="717" spans="1:4" ht="18" customHeight="1">
      <c r="A717" s="32"/>
      <c r="B717" s="32"/>
      <c r="C717" s="32"/>
      <c r="D717" s="32"/>
    </row>
    <row r="718" spans="1:4" ht="18" customHeight="1">
      <c r="A718" s="32"/>
      <c r="B718" s="32"/>
      <c r="C718" s="32"/>
      <c r="D718" s="32"/>
    </row>
    <row r="719" spans="1:4" ht="18" customHeight="1">
      <c r="A719" s="32"/>
      <c r="B719" s="32"/>
      <c r="C719" s="32"/>
      <c r="D719" s="32"/>
    </row>
    <row r="720" spans="1:4" ht="18" customHeight="1">
      <c r="A720" s="32"/>
      <c r="B720" s="32"/>
      <c r="C720" s="32"/>
      <c r="D720" s="32"/>
    </row>
    <row r="721" spans="1:4" ht="18" customHeight="1">
      <c r="A721" s="32"/>
      <c r="B721" s="32"/>
      <c r="C721" s="32"/>
      <c r="D721" s="32"/>
    </row>
    <row r="722" spans="1:4" ht="18" customHeight="1">
      <c r="A722" s="32"/>
      <c r="B722" s="32"/>
      <c r="C722" s="32"/>
      <c r="D722" s="32"/>
    </row>
    <row r="723" spans="1:4" ht="18" customHeight="1">
      <c r="A723" s="32"/>
      <c r="B723" s="32"/>
      <c r="C723" s="32"/>
      <c r="D723" s="32"/>
    </row>
    <row r="724" spans="1:4" ht="18" customHeight="1">
      <c r="A724" s="32"/>
      <c r="B724" s="32"/>
      <c r="C724" s="32"/>
      <c r="D724" s="32"/>
    </row>
    <row r="725" spans="1:4" ht="18" customHeight="1">
      <c r="A725" s="32"/>
      <c r="B725" s="32"/>
      <c r="C725" s="32"/>
      <c r="D725" s="32"/>
    </row>
    <row r="726" spans="1:4" ht="18" customHeight="1">
      <c r="A726" s="32"/>
      <c r="B726" s="32"/>
      <c r="C726" s="32"/>
      <c r="D726" s="32"/>
    </row>
    <row r="727" spans="1:4" ht="18" customHeight="1">
      <c r="A727" s="32"/>
      <c r="B727" s="32"/>
      <c r="C727" s="32"/>
      <c r="D727" s="32"/>
    </row>
    <row r="728" spans="1:4" ht="18" customHeight="1">
      <c r="A728" s="32"/>
      <c r="B728" s="32"/>
      <c r="C728" s="32"/>
      <c r="D728" s="32"/>
    </row>
    <row r="729" spans="1:4" ht="18" customHeight="1">
      <c r="A729" s="32"/>
      <c r="B729" s="32"/>
      <c r="C729" s="32"/>
      <c r="D729" s="32"/>
    </row>
    <row r="730" spans="1:4" ht="18" customHeight="1">
      <c r="A730" s="32"/>
      <c r="B730" s="32"/>
      <c r="C730" s="32"/>
      <c r="D730" s="32"/>
    </row>
    <row r="731" spans="1:4" ht="18" customHeight="1">
      <c r="A731" s="32"/>
      <c r="B731" s="32"/>
      <c r="C731" s="32"/>
      <c r="D731" s="32"/>
    </row>
    <row r="732" spans="1:4" ht="18" customHeight="1">
      <c r="A732" s="32"/>
      <c r="B732" s="32"/>
      <c r="C732" s="32"/>
      <c r="D732" s="32"/>
    </row>
    <row r="733" spans="1:4" ht="18" customHeight="1">
      <c r="A733" s="32"/>
      <c r="B733" s="32"/>
      <c r="C733" s="32"/>
      <c r="D733" s="32"/>
    </row>
    <row r="734" spans="1:4" ht="18" customHeight="1">
      <c r="A734" s="32"/>
      <c r="B734" s="32"/>
      <c r="C734" s="32"/>
      <c r="D734" s="32"/>
    </row>
    <row r="735" spans="1:4" ht="18" customHeight="1">
      <c r="A735" s="32"/>
      <c r="B735" s="32"/>
      <c r="C735" s="32"/>
      <c r="D735" s="32"/>
    </row>
    <row r="736" spans="1:4" ht="18" customHeight="1">
      <c r="A736" s="32"/>
      <c r="B736" s="32"/>
      <c r="C736" s="32"/>
      <c r="D736" s="32"/>
    </row>
    <row r="737" spans="1:4" ht="18" customHeight="1">
      <c r="A737" s="32"/>
      <c r="B737" s="32"/>
      <c r="C737" s="32"/>
      <c r="D737" s="32"/>
    </row>
    <row r="738" spans="1:4" ht="18" customHeight="1">
      <c r="A738" s="32"/>
      <c r="B738" s="32"/>
      <c r="C738" s="32"/>
      <c r="D738" s="32"/>
    </row>
    <row r="739" spans="1:4" ht="18" customHeight="1">
      <c r="A739" s="32"/>
      <c r="B739" s="32"/>
      <c r="C739" s="32"/>
      <c r="D739" s="32"/>
    </row>
    <row r="740" spans="1:4" ht="18" customHeight="1">
      <c r="A740" s="32"/>
      <c r="B740" s="32"/>
      <c r="C740" s="32"/>
      <c r="D740" s="32"/>
    </row>
    <row r="741" spans="1:4" ht="18" customHeight="1">
      <c r="A741" s="32"/>
      <c r="B741" s="32"/>
      <c r="C741" s="32"/>
      <c r="D741" s="32"/>
    </row>
    <row r="742" spans="1:4" ht="18" customHeight="1">
      <c r="A742" s="32"/>
      <c r="B742" s="32"/>
      <c r="C742" s="32"/>
      <c r="D742" s="32"/>
    </row>
    <row r="743" spans="1:4" ht="18" customHeight="1">
      <c r="A743" s="32"/>
      <c r="B743" s="32"/>
      <c r="C743" s="32"/>
      <c r="D743" s="32"/>
    </row>
    <row r="744" spans="1:4" ht="18" customHeight="1">
      <c r="A744" s="32"/>
      <c r="B744" s="32"/>
      <c r="C744" s="32"/>
      <c r="D744" s="32"/>
    </row>
    <row r="745" spans="1:4" ht="18" customHeight="1">
      <c r="A745" s="32"/>
      <c r="B745" s="32"/>
      <c r="C745" s="32"/>
      <c r="D745" s="32"/>
    </row>
    <row r="746" spans="1:4" ht="18" customHeight="1">
      <c r="A746" s="32"/>
      <c r="B746" s="32"/>
      <c r="C746" s="32"/>
      <c r="D746" s="32"/>
    </row>
    <row r="747" spans="1:4" ht="18" customHeight="1">
      <c r="A747" s="32"/>
      <c r="B747" s="32"/>
      <c r="C747" s="32"/>
      <c r="D747" s="32"/>
    </row>
    <row r="748" spans="1:4" ht="18" customHeight="1">
      <c r="A748" s="32"/>
      <c r="B748" s="32"/>
      <c r="C748" s="32"/>
      <c r="D748" s="32"/>
    </row>
    <row r="749" spans="1:4" ht="18" customHeight="1">
      <c r="A749" s="32"/>
      <c r="B749" s="32"/>
      <c r="C749" s="32"/>
      <c r="D749" s="32"/>
    </row>
    <row r="750" spans="1:4" ht="18" customHeight="1">
      <c r="A750" s="32"/>
      <c r="B750" s="32"/>
      <c r="C750" s="32"/>
      <c r="D750" s="32"/>
    </row>
    <row r="751" spans="1:4" ht="18" customHeight="1">
      <c r="A751" s="32"/>
      <c r="B751" s="32"/>
      <c r="C751" s="32"/>
      <c r="D751" s="32"/>
    </row>
    <row r="752" spans="1:4" ht="18" customHeight="1">
      <c r="A752" s="32"/>
      <c r="B752" s="32"/>
      <c r="C752" s="32"/>
      <c r="D752" s="32"/>
    </row>
    <row r="753" spans="1:4" ht="18" customHeight="1">
      <c r="A753" s="32"/>
      <c r="B753" s="32"/>
      <c r="C753" s="32"/>
      <c r="D753" s="32"/>
    </row>
    <row r="754" spans="1:4" ht="18" customHeight="1">
      <c r="A754" s="32"/>
      <c r="B754" s="32"/>
      <c r="C754" s="32"/>
      <c r="D754" s="32"/>
    </row>
    <row r="755" spans="1:4" ht="18" customHeight="1">
      <c r="A755" s="32"/>
      <c r="B755" s="32"/>
      <c r="C755" s="32"/>
      <c r="D755" s="32"/>
    </row>
    <row r="756" spans="1:4" ht="18" customHeight="1">
      <c r="A756" s="32"/>
      <c r="B756" s="32"/>
      <c r="C756" s="32"/>
      <c r="D756" s="32"/>
    </row>
    <row r="757" spans="1:4" ht="18" customHeight="1">
      <c r="A757" s="32"/>
      <c r="B757" s="32"/>
      <c r="C757" s="32"/>
      <c r="D757" s="32"/>
    </row>
    <row r="758" spans="1:4" ht="18" customHeight="1">
      <c r="A758" s="32"/>
      <c r="B758" s="32"/>
      <c r="C758" s="32"/>
      <c r="D758" s="32"/>
    </row>
    <row r="759" spans="1:4" ht="18" customHeight="1">
      <c r="A759" s="32"/>
      <c r="B759" s="32"/>
      <c r="C759" s="32"/>
      <c r="D759" s="32"/>
    </row>
    <row r="760" spans="1:4" ht="18" customHeight="1">
      <c r="A760" s="32"/>
      <c r="B760" s="32"/>
      <c r="C760" s="32"/>
      <c r="D760" s="32"/>
    </row>
    <row r="761" spans="1:4" ht="18" customHeight="1">
      <c r="A761" s="32"/>
      <c r="B761" s="32"/>
      <c r="C761" s="32"/>
      <c r="D761" s="32"/>
    </row>
    <row r="762" spans="1:4" ht="18" customHeight="1">
      <c r="A762" s="32"/>
      <c r="B762" s="32"/>
      <c r="C762" s="32"/>
      <c r="D762" s="32"/>
    </row>
    <row r="763" spans="1:4" ht="18" customHeight="1">
      <c r="A763" s="32"/>
      <c r="B763" s="32"/>
      <c r="C763" s="32"/>
      <c r="D763" s="32"/>
    </row>
    <row r="764" spans="1:4" ht="18" customHeight="1">
      <c r="A764" s="32"/>
      <c r="B764" s="32"/>
      <c r="C764" s="32"/>
      <c r="D764" s="32"/>
    </row>
    <row r="765" spans="1:4" ht="18" customHeight="1">
      <c r="A765" s="32"/>
      <c r="B765" s="32"/>
      <c r="C765" s="32"/>
      <c r="D765" s="32"/>
    </row>
    <row r="766" spans="1:4" ht="18" customHeight="1">
      <c r="A766" s="32"/>
      <c r="B766" s="32"/>
      <c r="C766" s="32"/>
      <c r="D766" s="32"/>
    </row>
    <row r="767" spans="1:4" ht="18" customHeight="1">
      <c r="A767" s="32"/>
      <c r="B767" s="32"/>
      <c r="C767" s="32"/>
      <c r="D767" s="32"/>
    </row>
    <row r="768" spans="1:4" ht="18" customHeight="1">
      <c r="A768" s="32"/>
      <c r="B768" s="32"/>
      <c r="C768" s="32"/>
      <c r="D768" s="32"/>
    </row>
    <row r="769" spans="1:4" ht="18" customHeight="1">
      <c r="A769" s="32"/>
      <c r="B769" s="32"/>
      <c r="C769" s="32"/>
      <c r="D769" s="32"/>
    </row>
    <row r="770" spans="1:4" ht="18" customHeight="1">
      <c r="A770" s="32"/>
      <c r="B770" s="32"/>
      <c r="C770" s="32"/>
      <c r="D770" s="32"/>
    </row>
    <row r="771" spans="1:4" ht="18" customHeight="1">
      <c r="A771" s="32"/>
      <c r="B771" s="32"/>
      <c r="C771" s="32"/>
      <c r="D771" s="32"/>
    </row>
    <row r="772" spans="1:4" ht="18" customHeight="1">
      <c r="A772" s="32"/>
      <c r="B772" s="32"/>
      <c r="C772" s="32"/>
      <c r="D772" s="32"/>
    </row>
    <row r="773" spans="1:4" ht="18" customHeight="1">
      <c r="A773" s="32"/>
      <c r="B773" s="32"/>
      <c r="C773" s="32"/>
      <c r="D773" s="32"/>
    </row>
    <row r="774" spans="1:4" ht="18" customHeight="1">
      <c r="A774" s="32"/>
      <c r="B774" s="32"/>
      <c r="C774" s="32"/>
      <c r="D774" s="32"/>
    </row>
    <row r="775" spans="1:4" ht="18" customHeight="1">
      <c r="A775" s="32"/>
      <c r="B775" s="32"/>
      <c r="C775" s="32"/>
      <c r="D775" s="32"/>
    </row>
    <row r="776" spans="1:4" ht="18" customHeight="1">
      <c r="A776" s="32"/>
      <c r="B776" s="32"/>
      <c r="C776" s="32"/>
      <c r="D776" s="32"/>
    </row>
    <row r="777" spans="1:4" ht="18" customHeight="1">
      <c r="A777" s="32"/>
      <c r="B777" s="32"/>
      <c r="C777" s="32"/>
      <c r="D777" s="32"/>
    </row>
    <row r="778" spans="1:4" ht="18" customHeight="1">
      <c r="A778" s="32"/>
      <c r="B778" s="32"/>
      <c r="C778" s="32"/>
      <c r="D778" s="32"/>
    </row>
    <row r="779" spans="1:4" ht="18" customHeight="1">
      <c r="A779" s="32"/>
      <c r="B779" s="32"/>
      <c r="C779" s="32"/>
      <c r="D779" s="32"/>
    </row>
    <row r="780" spans="1:4" ht="18" customHeight="1">
      <c r="A780" s="32"/>
      <c r="B780" s="32"/>
      <c r="C780" s="32"/>
      <c r="D780" s="32"/>
    </row>
    <row r="781" spans="1:4" ht="18" customHeight="1">
      <c r="A781" s="32"/>
      <c r="B781" s="32"/>
      <c r="C781" s="32"/>
      <c r="D781" s="32"/>
    </row>
    <row r="782" spans="1:4" ht="18" customHeight="1">
      <c r="A782" s="32"/>
      <c r="B782" s="32"/>
      <c r="C782" s="32"/>
      <c r="D782" s="32"/>
    </row>
    <row r="783" spans="1:4" ht="18" customHeight="1">
      <c r="A783" s="32"/>
      <c r="B783" s="32"/>
      <c r="C783" s="32"/>
      <c r="D783" s="32"/>
    </row>
    <row r="784" spans="1:4" ht="18" customHeight="1">
      <c r="A784" s="32"/>
      <c r="B784" s="32"/>
      <c r="C784" s="32"/>
      <c r="D784" s="32"/>
    </row>
    <row r="785" spans="1:4" ht="18" customHeight="1">
      <c r="A785" s="32"/>
      <c r="B785" s="32"/>
      <c r="C785" s="32"/>
      <c r="D785" s="32"/>
    </row>
    <row r="786" spans="1:4" ht="18" customHeight="1">
      <c r="A786" s="32"/>
      <c r="B786" s="32"/>
      <c r="C786" s="32"/>
      <c r="D786" s="32"/>
    </row>
    <row r="787" spans="1:4" ht="18" customHeight="1">
      <c r="A787" s="32"/>
      <c r="B787" s="32"/>
      <c r="C787" s="32"/>
      <c r="D787" s="32"/>
    </row>
    <row r="788" spans="1:4" ht="18" customHeight="1">
      <c r="A788" s="32"/>
      <c r="B788" s="32"/>
      <c r="C788" s="32"/>
      <c r="D788" s="32"/>
    </row>
    <row r="789" spans="1:4" ht="18" customHeight="1">
      <c r="A789" s="32"/>
      <c r="B789" s="32"/>
      <c r="C789" s="32"/>
      <c r="D789" s="32"/>
    </row>
    <row r="790" spans="1:4" ht="18" customHeight="1">
      <c r="A790" s="32"/>
      <c r="B790" s="32"/>
      <c r="C790" s="32"/>
      <c r="D790" s="32"/>
    </row>
    <row r="791" spans="1:4" ht="18" customHeight="1">
      <c r="A791" s="32"/>
      <c r="B791" s="32"/>
      <c r="C791" s="32"/>
      <c r="D791" s="32"/>
    </row>
    <row r="792" spans="1:4" ht="18" customHeight="1">
      <c r="A792" s="32"/>
      <c r="B792" s="32"/>
      <c r="C792" s="32"/>
      <c r="D792" s="32"/>
    </row>
    <row r="793" spans="1:4" ht="18" customHeight="1">
      <c r="A793" s="32"/>
      <c r="B793" s="32"/>
      <c r="C793" s="32"/>
      <c r="D793" s="32"/>
    </row>
    <row r="794" spans="1:4" ht="18" customHeight="1">
      <c r="A794" s="32"/>
      <c r="B794" s="32"/>
      <c r="C794" s="32"/>
      <c r="D794" s="32"/>
    </row>
    <row r="795" spans="1:4" ht="18" customHeight="1">
      <c r="A795" s="32"/>
      <c r="B795" s="32"/>
      <c r="C795" s="32"/>
      <c r="D795" s="32"/>
    </row>
    <row r="796" spans="1:4" ht="18" customHeight="1">
      <c r="A796" s="32"/>
      <c r="B796" s="32"/>
      <c r="C796" s="32"/>
      <c r="D796" s="32"/>
    </row>
    <row r="797" spans="1:4" ht="18" customHeight="1">
      <c r="A797" s="32"/>
      <c r="B797" s="32"/>
      <c r="C797" s="32"/>
      <c r="D797" s="32"/>
    </row>
    <row r="798" spans="1:4" ht="18" customHeight="1">
      <c r="A798" s="32"/>
      <c r="B798" s="32"/>
      <c r="C798" s="32"/>
      <c r="D798" s="32"/>
    </row>
    <row r="799" spans="1:4" ht="18" customHeight="1">
      <c r="A799" s="32"/>
      <c r="B799" s="32"/>
      <c r="C799" s="32"/>
      <c r="D799" s="32"/>
    </row>
    <row r="800" spans="1:4" ht="18" customHeight="1">
      <c r="A800" s="32"/>
      <c r="B800" s="32"/>
      <c r="C800" s="32"/>
      <c r="D800" s="32"/>
    </row>
    <row r="801" spans="1:4" ht="18" customHeight="1">
      <c r="A801" s="32"/>
      <c r="B801" s="32"/>
      <c r="C801" s="32"/>
      <c r="D801" s="32"/>
    </row>
    <row r="802" spans="1:4" ht="18" customHeight="1">
      <c r="A802" s="32"/>
      <c r="B802" s="32"/>
      <c r="C802" s="32"/>
      <c r="D802" s="32"/>
    </row>
    <row r="803" spans="1:4" ht="18" customHeight="1">
      <c r="A803" s="32"/>
      <c r="B803" s="32"/>
      <c r="C803" s="32"/>
      <c r="D803" s="32"/>
    </row>
    <row r="804" spans="1:4" ht="18" customHeight="1">
      <c r="A804" s="32"/>
      <c r="B804" s="32"/>
      <c r="C804" s="32"/>
      <c r="D804" s="32"/>
    </row>
    <row r="805" spans="1:4" ht="18" customHeight="1">
      <c r="A805" s="32"/>
      <c r="B805" s="32"/>
      <c r="C805" s="32"/>
      <c r="D805" s="32"/>
    </row>
    <row r="806" spans="1:4" ht="18" customHeight="1">
      <c r="A806" s="32"/>
      <c r="B806" s="32"/>
      <c r="C806" s="32"/>
      <c r="D806" s="32"/>
    </row>
    <row r="807" spans="1:4" ht="18" customHeight="1">
      <c r="A807" s="32"/>
      <c r="B807" s="32"/>
      <c r="C807" s="32"/>
      <c r="D807" s="32"/>
    </row>
    <row r="808" spans="1:4" ht="18" customHeight="1">
      <c r="A808" s="32"/>
      <c r="B808" s="32"/>
      <c r="C808" s="32"/>
      <c r="D808" s="32"/>
    </row>
    <row r="809" spans="1:4" ht="18" customHeight="1">
      <c r="A809" s="32"/>
      <c r="B809" s="32"/>
      <c r="C809" s="32"/>
      <c r="D809" s="32"/>
    </row>
    <row r="810" spans="1:4" ht="18" customHeight="1">
      <c r="A810" s="32"/>
      <c r="B810" s="32"/>
      <c r="C810" s="32"/>
      <c r="D810" s="32"/>
    </row>
    <row r="811" spans="1:4" ht="18" customHeight="1">
      <c r="A811" s="32"/>
      <c r="B811" s="32"/>
      <c r="C811" s="32"/>
      <c r="D811" s="32"/>
    </row>
    <row r="812" spans="1:4" ht="18" customHeight="1">
      <c r="A812" s="32"/>
      <c r="B812" s="32"/>
      <c r="C812" s="32"/>
      <c r="D812" s="32"/>
    </row>
    <row r="813" spans="1:4" ht="18" customHeight="1">
      <c r="A813" s="32"/>
      <c r="B813" s="32"/>
      <c r="C813" s="32"/>
      <c r="D813" s="32"/>
    </row>
    <row r="814" spans="1:4" ht="18" customHeight="1">
      <c r="A814" s="32"/>
      <c r="B814" s="32"/>
      <c r="C814" s="32"/>
      <c r="D814" s="32"/>
    </row>
    <row r="815" spans="1:4" ht="18" customHeight="1">
      <c r="A815" s="32"/>
      <c r="B815" s="32"/>
      <c r="C815" s="32"/>
      <c r="D815" s="32"/>
    </row>
    <row r="816" spans="1:4" ht="18" customHeight="1">
      <c r="A816" s="32"/>
      <c r="B816" s="32"/>
      <c r="C816" s="32"/>
      <c r="D816" s="32"/>
    </row>
    <row r="817" spans="1:4" ht="18" customHeight="1">
      <c r="A817" s="32"/>
      <c r="B817" s="32"/>
      <c r="C817" s="32"/>
      <c r="D817" s="32"/>
    </row>
    <row r="818" spans="1:4" ht="18" customHeight="1">
      <c r="A818" s="32"/>
      <c r="B818" s="32"/>
      <c r="C818" s="32"/>
      <c r="D818" s="32"/>
    </row>
    <row r="819" spans="1:4" ht="18" customHeight="1">
      <c r="A819" s="32"/>
      <c r="B819" s="32"/>
      <c r="C819" s="32"/>
      <c r="D819" s="32"/>
    </row>
    <row r="820" spans="1:4" ht="18" customHeight="1">
      <c r="A820" s="32"/>
      <c r="B820" s="32"/>
      <c r="C820" s="32"/>
      <c r="D820" s="32"/>
    </row>
    <row r="821" spans="1:4" ht="18" customHeight="1">
      <c r="A821" s="32"/>
      <c r="B821" s="32"/>
      <c r="C821" s="32"/>
      <c r="D821" s="32"/>
    </row>
    <row r="822" spans="1:4" ht="18" customHeight="1">
      <c r="A822" s="32"/>
      <c r="B822" s="32"/>
      <c r="C822" s="32"/>
      <c r="D822" s="32"/>
    </row>
    <row r="823" spans="1:4" ht="18" customHeight="1">
      <c r="A823" s="32"/>
      <c r="B823" s="32"/>
      <c r="C823" s="32"/>
      <c r="D823" s="32"/>
    </row>
    <row r="824" spans="1:4" ht="18" customHeight="1">
      <c r="A824" s="32"/>
      <c r="B824" s="32"/>
      <c r="C824" s="32"/>
      <c r="D824" s="32"/>
    </row>
    <row r="825" spans="1:4" ht="18" customHeight="1">
      <c r="A825" s="32"/>
      <c r="B825" s="32"/>
      <c r="C825" s="32"/>
      <c r="D825" s="32"/>
    </row>
    <row r="826" spans="1:4" ht="18" customHeight="1">
      <c r="A826" s="32"/>
      <c r="B826" s="32"/>
      <c r="C826" s="32"/>
      <c r="D826" s="32"/>
    </row>
    <row r="827" spans="1:4" ht="18" customHeight="1">
      <c r="A827" s="32"/>
      <c r="B827" s="32"/>
      <c r="C827" s="32"/>
      <c r="D827" s="32"/>
    </row>
    <row r="828" spans="1:4" ht="18" customHeight="1">
      <c r="A828" s="32"/>
      <c r="B828" s="32"/>
      <c r="C828" s="32"/>
      <c r="D828" s="32"/>
    </row>
    <row r="829" spans="1:4" ht="18" customHeight="1">
      <c r="A829" s="32"/>
      <c r="B829" s="32"/>
      <c r="C829" s="32"/>
      <c r="D829" s="32"/>
    </row>
    <row r="830" spans="1:4" ht="18" customHeight="1">
      <c r="A830" s="32"/>
      <c r="B830" s="32"/>
      <c r="C830" s="32"/>
      <c r="D830" s="32"/>
    </row>
    <row r="831" spans="1:4" ht="18" customHeight="1">
      <c r="A831" s="32"/>
      <c r="B831" s="32"/>
      <c r="C831" s="32"/>
      <c r="D831" s="32"/>
    </row>
    <row r="832" spans="1:4" ht="18" customHeight="1">
      <c r="A832" s="32"/>
      <c r="B832" s="32"/>
      <c r="C832" s="32"/>
      <c r="D832" s="32"/>
    </row>
    <row r="833" spans="1:4" ht="18" customHeight="1">
      <c r="A833" s="32"/>
      <c r="B833" s="32"/>
      <c r="C833" s="32"/>
      <c r="D833" s="32"/>
    </row>
    <row r="834" spans="1:4" ht="18" customHeight="1">
      <c r="A834" s="32"/>
      <c r="B834" s="32"/>
      <c r="C834" s="32"/>
      <c r="D834" s="32"/>
    </row>
    <row r="835" spans="1:4" ht="18" customHeight="1">
      <c r="A835" s="32"/>
      <c r="B835" s="32"/>
      <c r="C835" s="32"/>
      <c r="D835" s="32"/>
    </row>
    <row r="836" spans="1:4" ht="18" customHeight="1">
      <c r="A836" s="32"/>
      <c r="B836" s="32"/>
      <c r="C836" s="32"/>
      <c r="D836" s="32"/>
    </row>
    <row r="837" spans="1:4" ht="18" customHeight="1">
      <c r="A837" s="32"/>
      <c r="B837" s="32"/>
      <c r="C837" s="32"/>
      <c r="D837" s="32"/>
    </row>
    <row r="838" spans="1:4" ht="18" customHeight="1">
      <c r="A838" s="32"/>
      <c r="B838" s="32"/>
      <c r="C838" s="32"/>
      <c r="D838" s="32"/>
    </row>
    <row r="839" spans="1:4" ht="18" customHeight="1">
      <c r="A839" s="32"/>
      <c r="B839" s="32"/>
      <c r="C839" s="32"/>
      <c r="D839" s="32"/>
    </row>
    <row r="840" spans="1:4" ht="18" customHeight="1">
      <c r="A840" s="32"/>
      <c r="B840" s="32"/>
      <c r="C840" s="32"/>
      <c r="D840" s="32"/>
    </row>
    <row r="841" spans="1:4" ht="18" customHeight="1">
      <c r="A841" s="32"/>
      <c r="B841" s="32"/>
      <c r="C841" s="32"/>
      <c r="D841" s="32"/>
    </row>
    <row r="842" spans="1:4" ht="18" customHeight="1">
      <c r="A842" s="32"/>
      <c r="B842" s="32"/>
      <c r="C842" s="32"/>
      <c r="D842" s="32"/>
    </row>
    <row r="843" spans="1:4" ht="18" customHeight="1">
      <c r="A843" s="32"/>
      <c r="B843" s="32"/>
      <c r="C843" s="32"/>
      <c r="D843" s="32"/>
    </row>
    <row r="844" spans="1:4" ht="18" customHeight="1">
      <c r="A844" s="32"/>
      <c r="B844" s="32"/>
      <c r="C844" s="32"/>
      <c r="D844" s="32"/>
    </row>
    <row r="845" spans="1:4" ht="18" customHeight="1">
      <c r="A845" s="32"/>
      <c r="B845" s="32"/>
      <c r="C845" s="32"/>
      <c r="D845" s="32"/>
    </row>
    <row r="846" spans="1:4" ht="18" customHeight="1">
      <c r="A846" s="32"/>
      <c r="B846" s="32"/>
      <c r="C846" s="32"/>
      <c r="D846" s="32"/>
    </row>
    <row r="847" spans="1:4" ht="18" customHeight="1">
      <c r="A847" s="32"/>
      <c r="B847" s="32"/>
      <c r="C847" s="32"/>
      <c r="D847" s="32"/>
    </row>
    <row r="848" spans="1:4" ht="18" customHeight="1">
      <c r="A848" s="32"/>
      <c r="B848" s="32"/>
      <c r="C848" s="32"/>
      <c r="D848" s="32"/>
    </row>
    <row r="849" spans="1:4" ht="18" customHeight="1">
      <c r="A849" s="32"/>
      <c r="B849" s="32"/>
      <c r="C849" s="32"/>
      <c r="D849" s="32"/>
    </row>
    <row r="850" spans="1:4" ht="18" customHeight="1">
      <c r="A850" s="32"/>
      <c r="B850" s="32"/>
      <c r="C850" s="32"/>
      <c r="D850" s="32"/>
    </row>
    <row r="851" spans="1:4" ht="18" customHeight="1">
      <c r="A851" s="32"/>
      <c r="B851" s="32"/>
      <c r="C851" s="32"/>
      <c r="D851" s="32"/>
    </row>
    <row r="852" spans="1:4" ht="18" customHeight="1">
      <c r="A852" s="32"/>
      <c r="B852" s="32"/>
      <c r="C852" s="32"/>
      <c r="D852" s="32"/>
    </row>
    <row r="853" spans="1:4" ht="18" customHeight="1">
      <c r="A853" s="32"/>
      <c r="B853" s="32"/>
      <c r="C853" s="32"/>
      <c r="D853" s="32"/>
    </row>
    <row r="854" spans="1:4" ht="18" customHeight="1">
      <c r="A854" s="32"/>
      <c r="B854" s="32"/>
      <c r="C854" s="32"/>
      <c r="D854" s="32"/>
    </row>
    <row r="855" spans="1:4" ht="18" customHeight="1">
      <c r="A855" s="32"/>
      <c r="B855" s="32"/>
      <c r="C855" s="32"/>
      <c r="D855" s="32"/>
    </row>
    <row r="856" spans="1:4" ht="18" customHeight="1">
      <c r="A856" s="32"/>
      <c r="B856" s="32"/>
      <c r="C856" s="32"/>
      <c r="D856" s="32"/>
    </row>
    <row r="857" spans="1:4" ht="18" customHeight="1">
      <c r="A857" s="32"/>
      <c r="B857" s="32"/>
      <c r="C857" s="32"/>
      <c r="D857" s="32"/>
    </row>
    <row r="858" spans="1:4" ht="18" customHeight="1">
      <c r="A858" s="32"/>
      <c r="B858" s="32"/>
      <c r="C858" s="32"/>
      <c r="D858" s="32"/>
    </row>
    <row r="859" spans="1:4" ht="18" customHeight="1">
      <c r="A859" s="32"/>
      <c r="B859" s="32"/>
      <c r="C859" s="32"/>
      <c r="D859" s="32"/>
    </row>
    <row r="860" spans="1:4" ht="18" customHeight="1">
      <c r="A860" s="32"/>
      <c r="B860" s="32"/>
      <c r="C860" s="32"/>
      <c r="D860" s="32"/>
    </row>
    <row r="861" spans="1:4" ht="18" customHeight="1">
      <c r="A861" s="32"/>
      <c r="B861" s="32"/>
      <c r="C861" s="32"/>
      <c r="D861" s="32"/>
    </row>
    <row r="862" spans="1:4" ht="18" customHeight="1">
      <c r="A862" s="32"/>
      <c r="B862" s="32"/>
      <c r="C862" s="32"/>
      <c r="D862" s="32"/>
    </row>
    <row r="863" spans="1:4" ht="18" customHeight="1">
      <c r="A863" s="32"/>
      <c r="B863" s="32"/>
      <c r="C863" s="32"/>
      <c r="D863" s="32"/>
    </row>
    <row r="864" spans="1:4" ht="18" customHeight="1">
      <c r="A864" s="32"/>
      <c r="B864" s="32"/>
      <c r="C864" s="32"/>
      <c r="D864" s="32"/>
    </row>
    <row r="865" spans="1:4" ht="18" customHeight="1">
      <c r="A865" s="32"/>
      <c r="B865" s="32"/>
      <c r="C865" s="32"/>
      <c r="D865" s="32"/>
    </row>
    <row r="866" spans="1:4" ht="18" customHeight="1">
      <c r="A866" s="32"/>
      <c r="B866" s="32"/>
      <c r="C866" s="32"/>
      <c r="D866" s="32"/>
    </row>
    <row r="867" spans="1:4" ht="18" customHeight="1">
      <c r="A867" s="32"/>
      <c r="B867" s="32"/>
      <c r="C867" s="32"/>
      <c r="D867" s="32"/>
    </row>
    <row r="868" spans="1:4" ht="18" customHeight="1">
      <c r="A868" s="32"/>
      <c r="B868" s="32"/>
      <c r="C868" s="32"/>
      <c r="D868" s="32"/>
    </row>
    <row r="869" spans="1:4" ht="18" customHeight="1">
      <c r="A869" s="32"/>
      <c r="B869" s="32"/>
      <c r="C869" s="32"/>
      <c r="D869" s="32"/>
    </row>
    <row r="870" spans="1:4" ht="18" customHeight="1">
      <c r="A870" s="32"/>
      <c r="B870" s="32"/>
      <c r="C870" s="32"/>
      <c r="D870" s="32"/>
    </row>
    <row r="871" spans="1:4" ht="18" customHeight="1">
      <c r="A871" s="32"/>
      <c r="B871" s="32"/>
      <c r="C871" s="32"/>
      <c r="D871" s="32"/>
    </row>
    <row r="872" spans="1:4" ht="18" customHeight="1">
      <c r="A872" s="32"/>
      <c r="B872" s="32"/>
      <c r="C872" s="32"/>
      <c r="D872" s="32"/>
    </row>
    <row r="873" spans="1:4" ht="18" customHeight="1">
      <c r="A873" s="32"/>
      <c r="B873" s="32"/>
      <c r="C873" s="32"/>
      <c r="D873" s="32"/>
    </row>
    <row r="874" spans="1:4" ht="18" customHeight="1">
      <c r="A874" s="32"/>
      <c r="B874" s="32"/>
      <c r="C874" s="32"/>
      <c r="D874" s="32"/>
    </row>
    <row r="875" spans="1:4" ht="18" customHeight="1">
      <c r="A875" s="32"/>
      <c r="B875" s="32"/>
      <c r="C875" s="32"/>
      <c r="D875" s="32"/>
    </row>
    <row r="876" spans="1:4" ht="18" customHeight="1">
      <c r="A876" s="32"/>
      <c r="B876" s="32"/>
      <c r="C876" s="32"/>
      <c r="D876" s="32"/>
    </row>
    <row r="877" spans="1:4" ht="18" customHeight="1">
      <c r="A877" s="32"/>
      <c r="B877" s="32"/>
      <c r="C877" s="32"/>
      <c r="D877" s="32"/>
    </row>
    <row r="878" spans="1:4" ht="18" customHeight="1">
      <c r="A878" s="32"/>
      <c r="B878" s="32"/>
      <c r="C878" s="32"/>
      <c r="D878" s="32"/>
    </row>
    <row r="879" spans="1:4" ht="18" customHeight="1">
      <c r="A879" s="32"/>
      <c r="B879" s="32"/>
      <c r="C879" s="32"/>
      <c r="D879" s="32"/>
    </row>
    <row r="880" spans="1:4" ht="18" customHeight="1">
      <c r="A880" s="32"/>
      <c r="B880" s="32"/>
      <c r="C880" s="32"/>
      <c r="D880" s="32"/>
    </row>
    <row r="881" spans="1:4" ht="18" customHeight="1">
      <c r="A881" s="32"/>
      <c r="B881" s="32"/>
      <c r="C881" s="32"/>
      <c r="D881" s="32"/>
    </row>
    <row r="882" spans="1:4" ht="18" customHeight="1">
      <c r="A882" s="32"/>
      <c r="B882" s="32"/>
      <c r="C882" s="32"/>
      <c r="D882" s="32"/>
    </row>
    <row r="883" spans="1:4" ht="18" customHeight="1">
      <c r="A883" s="32"/>
      <c r="B883" s="32"/>
      <c r="C883" s="32"/>
      <c r="D883" s="32"/>
    </row>
    <row r="884" spans="1:4" ht="18" customHeight="1">
      <c r="A884" s="32"/>
      <c r="B884" s="32"/>
      <c r="C884" s="32"/>
      <c r="D884" s="32"/>
    </row>
    <row r="885" spans="1:4" ht="18" customHeight="1">
      <c r="A885" s="32"/>
      <c r="B885" s="32"/>
      <c r="C885" s="32"/>
      <c r="D885" s="32"/>
    </row>
    <row r="886" spans="1:4" ht="18" customHeight="1">
      <c r="A886" s="32"/>
      <c r="B886" s="32"/>
      <c r="C886" s="32"/>
      <c r="D886" s="32"/>
    </row>
    <row r="887" spans="1:4" ht="18" customHeight="1">
      <c r="A887" s="32"/>
      <c r="B887" s="32"/>
      <c r="C887" s="32"/>
      <c r="D887" s="32"/>
    </row>
    <row r="888" spans="1:4" ht="18" customHeight="1">
      <c r="A888" s="32"/>
      <c r="B888" s="32"/>
      <c r="C888" s="32"/>
      <c r="D888" s="32"/>
    </row>
    <row r="889" spans="1:4" ht="18" customHeight="1">
      <c r="A889" s="32"/>
      <c r="B889" s="32"/>
      <c r="C889" s="32"/>
      <c r="D889" s="32"/>
    </row>
    <row r="890" spans="1:4" ht="18" customHeight="1">
      <c r="A890" s="32"/>
      <c r="B890" s="32"/>
      <c r="C890" s="32"/>
      <c r="D890" s="32"/>
    </row>
    <row r="891" spans="1:4" ht="18" customHeight="1">
      <c r="A891" s="32"/>
      <c r="B891" s="32"/>
      <c r="C891" s="32"/>
      <c r="D891" s="32"/>
    </row>
    <row r="892" spans="1:4" ht="18" customHeight="1">
      <c r="A892" s="32"/>
      <c r="B892" s="32"/>
      <c r="C892" s="32"/>
      <c r="D892" s="32"/>
    </row>
    <row r="893" spans="1:4" ht="18" customHeight="1">
      <c r="A893" s="32"/>
      <c r="B893" s="32"/>
      <c r="C893" s="32"/>
      <c r="D893" s="32"/>
    </row>
    <row r="894" spans="1:4" ht="18" customHeight="1">
      <c r="A894" s="32"/>
      <c r="B894" s="32"/>
      <c r="C894" s="32"/>
      <c r="D894" s="32"/>
    </row>
    <row r="895" spans="1:4" ht="18" customHeight="1">
      <c r="A895" s="32"/>
      <c r="B895" s="32"/>
      <c r="C895" s="32"/>
      <c r="D895" s="32"/>
    </row>
    <row r="896" spans="1:4" ht="18" customHeight="1">
      <c r="A896" s="32"/>
      <c r="B896" s="32"/>
      <c r="C896" s="32"/>
      <c r="D896" s="32"/>
    </row>
    <row r="897" spans="1:4" ht="18" customHeight="1">
      <c r="A897" s="32"/>
      <c r="B897" s="32"/>
      <c r="C897" s="32"/>
      <c r="D897" s="32"/>
    </row>
    <row r="898" spans="1:4" ht="18" customHeight="1">
      <c r="A898" s="32"/>
      <c r="B898" s="32"/>
      <c r="C898" s="32"/>
      <c r="D898" s="32"/>
    </row>
    <row r="899" spans="1:4" ht="18" customHeight="1">
      <c r="A899" s="32"/>
      <c r="B899" s="32"/>
      <c r="C899" s="32"/>
      <c r="D899" s="32"/>
    </row>
    <row r="900" spans="1:4" ht="18" customHeight="1">
      <c r="A900" s="32"/>
      <c r="B900" s="32"/>
      <c r="C900" s="32"/>
      <c r="D900" s="32"/>
    </row>
    <row r="901" spans="1:4" ht="18" customHeight="1">
      <c r="A901" s="32"/>
      <c r="B901" s="32"/>
      <c r="C901" s="32"/>
      <c r="D901" s="32"/>
    </row>
    <row r="902" spans="1:4" ht="18" customHeight="1">
      <c r="A902" s="32"/>
      <c r="B902" s="32"/>
      <c r="C902" s="32"/>
      <c r="D902" s="32"/>
    </row>
    <row r="903" spans="1:4" ht="18" customHeight="1">
      <c r="A903" s="32"/>
      <c r="B903" s="32"/>
      <c r="C903" s="32"/>
      <c r="D903" s="32"/>
    </row>
    <row r="904" spans="1:4" ht="18" customHeight="1">
      <c r="A904" s="32"/>
      <c r="B904" s="32"/>
      <c r="C904" s="32"/>
      <c r="D904" s="32"/>
    </row>
    <row r="905" spans="1:4" ht="18" customHeight="1">
      <c r="A905" s="32"/>
      <c r="B905" s="32"/>
      <c r="C905" s="32"/>
      <c r="D905" s="32"/>
    </row>
    <row r="906" spans="1:4" ht="18" customHeight="1">
      <c r="A906" s="32"/>
      <c r="B906" s="32"/>
      <c r="C906" s="32"/>
      <c r="D906" s="32"/>
    </row>
    <row r="907" spans="1:4" ht="18" customHeight="1">
      <c r="A907" s="32"/>
      <c r="B907" s="32"/>
      <c r="C907" s="32"/>
      <c r="D907" s="32"/>
    </row>
    <row r="908" spans="1:4" ht="18" customHeight="1">
      <c r="A908" s="32"/>
      <c r="B908" s="32"/>
      <c r="C908" s="32"/>
      <c r="D908" s="32"/>
    </row>
    <row r="909" spans="1:4" ht="18" customHeight="1">
      <c r="A909" s="32"/>
      <c r="B909" s="32"/>
      <c r="C909" s="32"/>
      <c r="D909" s="32"/>
    </row>
    <row r="910" spans="1:4" ht="18" customHeight="1">
      <c r="A910" s="32"/>
      <c r="B910" s="32"/>
      <c r="C910" s="32"/>
      <c r="D910" s="32"/>
    </row>
    <row r="911" spans="1:4" ht="18" customHeight="1">
      <c r="A911" s="32"/>
      <c r="B911" s="32"/>
      <c r="C911" s="32"/>
      <c r="D911" s="32"/>
    </row>
    <row r="912" spans="1:4" ht="18" customHeight="1">
      <c r="A912" s="32"/>
      <c r="B912" s="32"/>
      <c r="C912" s="32"/>
      <c r="D912" s="32"/>
    </row>
    <row r="913" spans="1:4" ht="18" customHeight="1">
      <c r="A913" s="32"/>
      <c r="B913" s="32"/>
      <c r="C913" s="32"/>
      <c r="D913" s="32"/>
    </row>
    <row r="914" spans="1:4" ht="18" customHeight="1">
      <c r="A914" s="32"/>
      <c r="B914" s="32"/>
      <c r="C914" s="32"/>
      <c r="D914" s="32"/>
    </row>
    <row r="915" spans="1:4" ht="18" customHeight="1">
      <c r="A915" s="32"/>
      <c r="B915" s="32"/>
      <c r="C915" s="32"/>
      <c r="D915" s="32"/>
    </row>
    <row r="916" spans="1:4" ht="18" customHeight="1">
      <c r="A916" s="32"/>
      <c r="B916" s="32"/>
      <c r="C916" s="32"/>
      <c r="D916" s="32"/>
    </row>
    <row r="917" spans="1:4" ht="18" customHeight="1">
      <c r="A917" s="32"/>
      <c r="B917" s="32"/>
      <c r="C917" s="32"/>
      <c r="D917" s="32"/>
    </row>
    <row r="918" spans="1:4" ht="18" customHeight="1">
      <c r="A918" s="32"/>
      <c r="B918" s="32"/>
      <c r="C918" s="32"/>
      <c r="D918" s="32"/>
    </row>
    <row r="919" spans="1:4" ht="18" customHeight="1">
      <c r="A919" s="32"/>
      <c r="B919" s="32"/>
      <c r="C919" s="32"/>
      <c r="D919" s="32"/>
    </row>
    <row r="920" spans="1:4" ht="18" customHeight="1">
      <c r="A920" s="32"/>
      <c r="B920" s="32"/>
      <c r="C920" s="32"/>
      <c r="D920" s="32"/>
    </row>
    <row r="921" spans="1:4" ht="18" customHeight="1">
      <c r="A921" s="32"/>
      <c r="B921" s="32"/>
      <c r="C921" s="32"/>
      <c r="D921" s="32"/>
    </row>
    <row r="922" spans="1:4" ht="18" customHeight="1">
      <c r="A922" s="32"/>
      <c r="B922" s="32"/>
      <c r="C922" s="32"/>
      <c r="D922" s="32"/>
    </row>
    <row r="923" spans="1:4" ht="18" customHeight="1">
      <c r="A923" s="32"/>
      <c r="B923" s="32"/>
      <c r="C923" s="32"/>
      <c r="D923" s="32"/>
    </row>
    <row r="924" spans="1:4" ht="18" customHeight="1">
      <c r="A924" s="32"/>
      <c r="B924" s="32"/>
      <c r="C924" s="32"/>
      <c r="D924" s="32"/>
    </row>
    <row r="925" spans="1:4" ht="18" customHeight="1">
      <c r="A925" s="32"/>
      <c r="B925" s="32"/>
      <c r="C925" s="32"/>
      <c r="D925" s="32"/>
    </row>
    <row r="926" spans="1:4" ht="18" customHeight="1">
      <c r="A926" s="32"/>
      <c r="B926" s="32"/>
      <c r="C926" s="32"/>
      <c r="D926" s="32"/>
    </row>
    <row r="927" spans="1:4" ht="18" customHeight="1">
      <c r="A927" s="32"/>
      <c r="B927" s="32"/>
      <c r="C927" s="32"/>
      <c r="D927" s="32"/>
    </row>
    <row r="928" spans="1:4" ht="18" customHeight="1">
      <c r="A928" s="32"/>
      <c r="B928" s="32"/>
      <c r="C928" s="32"/>
      <c r="D928" s="32"/>
    </row>
    <row r="929" spans="1:4" ht="18" customHeight="1">
      <c r="A929" s="32"/>
      <c r="B929" s="32"/>
      <c r="C929" s="32"/>
      <c r="D929" s="32"/>
    </row>
    <row r="930" spans="1:4" ht="18" customHeight="1">
      <c r="A930" s="32"/>
      <c r="B930" s="32"/>
      <c r="C930" s="32"/>
      <c r="D930" s="32"/>
    </row>
    <row r="931" spans="1:4" ht="18" customHeight="1">
      <c r="A931" s="32"/>
      <c r="B931" s="32"/>
      <c r="C931" s="32"/>
      <c r="D931" s="32"/>
    </row>
    <row r="932" spans="1:4" ht="18" customHeight="1">
      <c r="A932" s="32"/>
      <c r="B932" s="32"/>
      <c r="C932" s="32"/>
      <c r="D932" s="32"/>
    </row>
    <row r="933" spans="1:4" ht="18" customHeight="1">
      <c r="A933" s="32"/>
      <c r="B933" s="32"/>
      <c r="C933" s="32"/>
      <c r="D933" s="32"/>
    </row>
    <row r="934" spans="1:4" ht="18" customHeight="1">
      <c r="A934" s="32"/>
      <c r="B934" s="32"/>
      <c r="C934" s="32"/>
      <c r="D934" s="32"/>
    </row>
    <row r="935" spans="1:4" ht="18" customHeight="1">
      <c r="A935" s="32"/>
      <c r="B935" s="32"/>
      <c r="C935" s="32"/>
      <c r="D935" s="32"/>
    </row>
    <row r="936" spans="1:4" ht="18" customHeight="1">
      <c r="A936" s="32"/>
      <c r="B936" s="32"/>
      <c r="C936" s="32"/>
      <c r="D936" s="32"/>
    </row>
    <row r="937" spans="1:4" ht="18" customHeight="1">
      <c r="A937" s="32"/>
      <c r="B937" s="32"/>
      <c r="C937" s="32"/>
      <c r="D937" s="32"/>
    </row>
    <row r="938" spans="1:4" ht="18" customHeight="1">
      <c r="A938" s="32"/>
      <c r="B938" s="32"/>
      <c r="C938" s="32"/>
      <c r="D938" s="32"/>
    </row>
    <row r="939" spans="1:4" ht="18" customHeight="1">
      <c r="A939" s="32"/>
      <c r="B939" s="32"/>
      <c r="C939" s="32"/>
      <c r="D939" s="32"/>
    </row>
    <row r="940" spans="1:4" ht="18" customHeight="1">
      <c r="A940" s="32"/>
      <c r="B940" s="32"/>
      <c r="C940" s="32"/>
      <c r="D940" s="32"/>
    </row>
    <row r="941" spans="1:4" ht="18" customHeight="1">
      <c r="A941" s="32"/>
      <c r="B941" s="32"/>
      <c r="C941" s="32"/>
      <c r="D941" s="32"/>
    </row>
    <row r="942" spans="1:4" ht="18" customHeight="1">
      <c r="A942" s="32"/>
      <c r="B942" s="32"/>
      <c r="C942" s="32"/>
      <c r="D942" s="32"/>
    </row>
    <row r="943" spans="1:4" ht="18" customHeight="1">
      <c r="A943" s="32"/>
      <c r="B943" s="32"/>
      <c r="C943" s="32"/>
      <c r="D943" s="32"/>
    </row>
    <row r="944" spans="1:4" ht="18" customHeight="1">
      <c r="A944" s="32"/>
      <c r="B944" s="32"/>
      <c r="C944" s="32"/>
      <c r="D944" s="32"/>
    </row>
    <row r="945" spans="1:4" ht="18" customHeight="1">
      <c r="A945" s="32"/>
      <c r="B945" s="32"/>
      <c r="C945" s="32"/>
      <c r="D945" s="32"/>
    </row>
    <row r="946" spans="1:4" ht="18" customHeight="1">
      <c r="A946" s="32"/>
      <c r="B946" s="32"/>
      <c r="C946" s="32"/>
      <c r="D946" s="32"/>
    </row>
    <row r="947" spans="1:4" ht="18" customHeight="1">
      <c r="A947" s="32"/>
      <c r="B947" s="32"/>
      <c r="C947" s="32"/>
      <c r="D947" s="32"/>
    </row>
    <row r="948" spans="1:4" ht="18" customHeight="1">
      <c r="A948" s="32"/>
      <c r="B948" s="32"/>
      <c r="C948" s="32"/>
      <c r="D948" s="32"/>
    </row>
    <row r="949" spans="1:4" ht="18" customHeight="1">
      <c r="A949" s="32"/>
      <c r="B949" s="32"/>
      <c r="C949" s="32"/>
      <c r="D949" s="32"/>
    </row>
    <row r="950" spans="1:4" ht="18" customHeight="1">
      <c r="A950" s="32"/>
      <c r="B950" s="32"/>
      <c r="C950" s="32"/>
      <c r="D950" s="32"/>
    </row>
    <row r="951" spans="1:4" ht="18" customHeight="1">
      <c r="A951" s="32"/>
      <c r="B951" s="32"/>
      <c r="C951" s="32"/>
      <c r="D951" s="32"/>
    </row>
    <row r="952" spans="1:4" ht="18" customHeight="1">
      <c r="A952" s="32"/>
      <c r="B952" s="32"/>
      <c r="C952" s="32"/>
      <c r="D952" s="32"/>
    </row>
    <row r="953" spans="1:4" ht="18" customHeight="1">
      <c r="A953" s="32"/>
      <c r="B953" s="32"/>
      <c r="C953" s="32"/>
      <c r="D953" s="32"/>
    </row>
    <row r="954" spans="1:4" ht="18" customHeight="1">
      <c r="A954" s="32"/>
      <c r="B954" s="32"/>
      <c r="C954" s="32"/>
      <c r="D954" s="32"/>
    </row>
    <row r="955" spans="1:4" ht="18" customHeight="1">
      <c r="A955" s="32"/>
      <c r="B955" s="32"/>
      <c r="C955" s="32"/>
      <c r="D955" s="32"/>
    </row>
    <row r="956" spans="1:4" ht="18" customHeight="1">
      <c r="A956" s="32"/>
      <c r="B956" s="32"/>
      <c r="C956" s="32"/>
      <c r="D956" s="32"/>
    </row>
    <row r="957" spans="1:4" ht="18" customHeight="1">
      <c r="A957" s="32"/>
      <c r="B957" s="32"/>
      <c r="C957" s="32"/>
      <c r="D957" s="32"/>
    </row>
    <row r="958" spans="1:4" ht="18" customHeight="1">
      <c r="A958" s="32"/>
      <c r="B958" s="32"/>
      <c r="C958" s="32"/>
      <c r="D958" s="32"/>
    </row>
    <row r="959" spans="1:4" ht="18" customHeight="1">
      <c r="A959" s="32"/>
      <c r="B959" s="32"/>
      <c r="C959" s="32"/>
      <c r="D959" s="32"/>
    </row>
    <row r="960" spans="1:4" ht="18" customHeight="1">
      <c r="A960" s="32"/>
      <c r="B960" s="32"/>
      <c r="C960" s="32"/>
      <c r="D960" s="32"/>
    </row>
    <row r="961" spans="1:4" ht="18" customHeight="1">
      <c r="A961" s="32"/>
      <c r="B961" s="32"/>
      <c r="C961" s="32"/>
      <c r="D961" s="32"/>
    </row>
    <row r="962" spans="1:4" ht="18" customHeight="1">
      <c r="A962" s="32"/>
      <c r="B962" s="32"/>
      <c r="C962" s="32"/>
      <c r="D962" s="32"/>
    </row>
    <row r="963" spans="1:4" ht="18" customHeight="1">
      <c r="A963" s="32"/>
      <c r="B963" s="32"/>
      <c r="C963" s="32"/>
      <c r="D963" s="32"/>
    </row>
    <row r="964" spans="1:4" ht="18" customHeight="1">
      <c r="A964" s="32"/>
      <c r="B964" s="32"/>
      <c r="C964" s="32"/>
      <c r="D964" s="32"/>
    </row>
    <row r="965" spans="1:4" ht="18" customHeight="1">
      <c r="A965" s="32"/>
      <c r="B965" s="32"/>
      <c r="C965" s="32"/>
      <c r="D965" s="32"/>
    </row>
    <row r="966" spans="1:4" ht="18" customHeight="1">
      <c r="A966" s="32"/>
      <c r="B966" s="32"/>
      <c r="C966" s="32"/>
      <c r="D966" s="32"/>
    </row>
    <row r="967" spans="1:4" ht="18" customHeight="1">
      <c r="A967" s="32"/>
      <c r="B967" s="32"/>
      <c r="C967" s="32"/>
      <c r="D967" s="32"/>
    </row>
    <row r="968" spans="1:4" ht="18" customHeight="1">
      <c r="A968" s="32"/>
      <c r="B968" s="32"/>
      <c r="C968" s="32"/>
      <c r="D968" s="32"/>
    </row>
    <row r="969" spans="1:4" ht="18" customHeight="1">
      <c r="A969" s="32"/>
      <c r="B969" s="32"/>
      <c r="C969" s="32"/>
      <c r="D969" s="32"/>
    </row>
    <row r="970" spans="1:4" ht="18" customHeight="1">
      <c r="A970" s="32"/>
      <c r="B970" s="32"/>
      <c r="C970" s="32"/>
      <c r="D970" s="32"/>
    </row>
    <row r="971" spans="1:4" ht="18" customHeight="1">
      <c r="A971" s="32"/>
      <c r="B971" s="32"/>
      <c r="C971" s="32"/>
      <c r="D971" s="32"/>
    </row>
    <row r="972" spans="1:4" ht="18" customHeight="1">
      <c r="A972" s="32"/>
      <c r="B972" s="32"/>
      <c r="C972" s="32"/>
      <c r="D972" s="32"/>
    </row>
    <row r="973" spans="1:4" ht="18" customHeight="1">
      <c r="A973" s="32"/>
      <c r="B973" s="32"/>
      <c r="C973" s="32"/>
      <c r="D973" s="32"/>
    </row>
    <row r="974" spans="1:4" ht="18" customHeight="1">
      <c r="A974" s="32"/>
      <c r="B974" s="32"/>
      <c r="C974" s="32"/>
      <c r="D974" s="32"/>
    </row>
    <row r="975" spans="1:4" ht="18" customHeight="1">
      <c r="A975" s="32"/>
      <c r="B975" s="32"/>
      <c r="C975" s="32"/>
      <c r="D975" s="32"/>
    </row>
    <row r="976" spans="1:4" ht="18" customHeight="1">
      <c r="A976" s="32"/>
      <c r="B976" s="32"/>
      <c r="C976" s="32"/>
      <c r="D976" s="32"/>
    </row>
    <row r="977" spans="1:4" ht="18" customHeight="1">
      <c r="A977" s="32"/>
      <c r="B977" s="32"/>
      <c r="C977" s="32"/>
      <c r="D977" s="32"/>
    </row>
    <row r="978" spans="1:4" ht="18" customHeight="1">
      <c r="A978" s="32"/>
      <c r="B978" s="32"/>
      <c r="C978" s="32"/>
      <c r="D978" s="32"/>
    </row>
    <row r="979" spans="1:4" ht="18" customHeight="1">
      <c r="A979" s="32"/>
      <c r="B979" s="32"/>
      <c r="C979" s="32"/>
      <c r="D979" s="32"/>
    </row>
    <row r="980" spans="1:4" ht="18" customHeight="1">
      <c r="A980" s="32"/>
      <c r="B980" s="32"/>
      <c r="C980" s="32"/>
      <c r="D980" s="32"/>
    </row>
    <row r="981" spans="1:4" ht="18" customHeight="1">
      <c r="A981" s="32"/>
      <c r="B981" s="32"/>
      <c r="C981" s="32"/>
      <c r="D981" s="32"/>
    </row>
    <row r="982" spans="1:4" ht="18" customHeight="1">
      <c r="A982" s="32"/>
      <c r="B982" s="32"/>
      <c r="C982" s="32"/>
      <c r="D982" s="32"/>
    </row>
    <row r="983" spans="1:4" ht="18" customHeight="1">
      <c r="A983" s="32"/>
      <c r="B983" s="32"/>
      <c r="C983" s="32"/>
      <c r="D983" s="32"/>
    </row>
    <row r="984" spans="1:4" ht="18" customHeight="1">
      <c r="A984" s="32"/>
      <c r="B984" s="32"/>
      <c r="C984" s="32"/>
      <c r="D984" s="32"/>
    </row>
    <row r="985" spans="1:4" ht="18" customHeight="1">
      <c r="A985" s="32"/>
      <c r="B985" s="32"/>
      <c r="C985" s="32"/>
      <c r="D985" s="32"/>
    </row>
    <row r="986" spans="1:4" ht="18" customHeight="1">
      <c r="A986" s="32"/>
      <c r="B986" s="32"/>
      <c r="C986" s="32"/>
      <c r="D986" s="32"/>
    </row>
    <row r="987" spans="1:4" ht="18" customHeight="1">
      <c r="A987" s="32"/>
      <c r="B987" s="32"/>
      <c r="C987" s="32"/>
      <c r="D987" s="32"/>
    </row>
    <row r="988" spans="1:4" ht="18" customHeight="1">
      <c r="A988" s="32"/>
      <c r="B988" s="32"/>
      <c r="C988" s="32"/>
      <c r="D988" s="32"/>
    </row>
    <row r="989" spans="1:4" ht="18" customHeight="1">
      <c r="A989" s="32"/>
      <c r="B989" s="32"/>
      <c r="C989" s="32"/>
      <c r="D989" s="32"/>
    </row>
    <row r="990" spans="1:4" ht="18" customHeight="1">
      <c r="A990" s="32"/>
      <c r="B990" s="32"/>
      <c r="C990" s="32"/>
      <c r="D990" s="32"/>
    </row>
    <row r="991" spans="1:4" ht="18" customHeight="1">
      <c r="A991" s="32"/>
      <c r="B991" s="32"/>
      <c r="C991" s="32"/>
      <c r="D991" s="32"/>
    </row>
    <row r="992" spans="1:4" ht="18" customHeight="1">
      <c r="A992" s="32"/>
      <c r="B992" s="32"/>
      <c r="C992" s="32"/>
      <c r="D992" s="32"/>
    </row>
    <row r="993" spans="1:4" ht="18" customHeight="1">
      <c r="A993" s="32"/>
      <c r="B993" s="32"/>
      <c r="C993" s="32"/>
      <c r="D993" s="32"/>
    </row>
    <row r="994" spans="1:4" ht="18" customHeight="1">
      <c r="A994" s="32"/>
      <c r="B994" s="32"/>
      <c r="C994" s="32"/>
      <c r="D994" s="32"/>
    </row>
    <row r="995" spans="1:4" ht="18" customHeight="1">
      <c r="A995" s="32"/>
      <c r="B995" s="32"/>
      <c r="C995" s="32"/>
      <c r="D995" s="32"/>
    </row>
    <row r="996" spans="1:4" ht="18" customHeight="1">
      <c r="A996" s="32"/>
      <c r="B996" s="32"/>
      <c r="C996" s="32"/>
      <c r="D996" s="32"/>
    </row>
    <row r="997" spans="1:4" ht="18" customHeight="1">
      <c r="A997" s="32"/>
      <c r="B997" s="32"/>
      <c r="C997" s="32"/>
      <c r="D997" s="32"/>
    </row>
    <row r="998" spans="1:4" ht="18" customHeight="1">
      <c r="A998" s="32"/>
      <c r="B998" s="32"/>
      <c r="C998" s="32"/>
      <c r="D998" s="32"/>
    </row>
    <row r="999" spans="1:4" ht="18" customHeight="1">
      <c r="A999" s="32"/>
      <c r="B999" s="32"/>
      <c r="C999" s="32"/>
      <c r="D999" s="32"/>
    </row>
    <row r="1000" spans="1:4" ht="18" customHeight="1">
      <c r="A1000" s="32"/>
      <c r="B1000" s="32"/>
      <c r="C1000" s="32"/>
      <c r="D1000" s="32"/>
    </row>
    <row r="1001" spans="1:4" ht="18" customHeight="1">
      <c r="A1001" s="32"/>
      <c r="B1001" s="32"/>
      <c r="C1001" s="32"/>
      <c r="D1001" s="32"/>
    </row>
    <row r="1002" spans="1:4" ht="18" customHeight="1">
      <c r="C1002" s="32"/>
    </row>
    <row r="1003" spans="1:4" ht="18" customHeight="1">
      <c r="C1003" s="32"/>
    </row>
    <row r="1004" spans="1:4" ht="18" customHeight="1">
      <c r="C1004" s="32"/>
    </row>
    <row r="1005" spans="1:4" ht="18" customHeight="1">
      <c r="C1005" s="32"/>
    </row>
  </sheetData>
  <mergeCells count="17">
    <mergeCell ref="B23:B26"/>
    <mergeCell ref="A1:A4"/>
    <mergeCell ref="B1:B4"/>
    <mergeCell ref="C1:C4"/>
    <mergeCell ref="D2:D3"/>
    <mergeCell ref="B5:B6"/>
    <mergeCell ref="B7:B9"/>
    <mergeCell ref="B10:B12"/>
    <mergeCell ref="B16:B18"/>
    <mergeCell ref="B20:B21"/>
    <mergeCell ref="B60:B62"/>
    <mergeCell ref="B27:B28"/>
    <mergeCell ref="B29:B31"/>
    <mergeCell ref="B32:B33"/>
    <mergeCell ref="B35:B37"/>
    <mergeCell ref="B40:B41"/>
    <mergeCell ref="B50:B52"/>
  </mergeCells>
  <conditionalFormatting sqref="D5:D67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R1005"/>
  <sheetViews>
    <sheetView zoomScale="70" zoomScaleNormal="70" workbookViewId="0">
      <selection activeCell="I1" sqref="I1:J1048576"/>
    </sheetView>
  </sheetViews>
  <sheetFormatPr defaultColWidth="14.453125" defaultRowHeight="15" customHeight="1"/>
  <cols>
    <col min="1" max="1" width="6.81640625" style="31" customWidth="1"/>
    <col min="2" max="2" width="18.81640625" style="31" customWidth="1"/>
    <col min="3" max="3" width="80.7265625" style="31" customWidth="1"/>
    <col min="4" max="4" width="22.81640625" style="31" bestFit="1" customWidth="1"/>
    <col min="5" max="5" width="12.453125" style="150" bestFit="1" customWidth="1"/>
    <col min="6" max="6" width="17.1796875" style="31" bestFit="1" customWidth="1"/>
    <col min="7" max="7" width="15" style="31" bestFit="1" customWidth="1"/>
    <col min="8" max="8" width="8.7265625" style="31" customWidth="1"/>
    <col min="9" max="18" width="14.453125" style="95"/>
    <col min="19" max="16384" width="14.453125" style="31"/>
  </cols>
  <sheetData>
    <row r="1" spans="1:8" ht="15.75" customHeight="1">
      <c r="A1" s="297" t="s">
        <v>0</v>
      </c>
      <c r="B1" s="297" t="s">
        <v>168</v>
      </c>
      <c r="C1" s="297" t="s">
        <v>1</v>
      </c>
      <c r="D1" s="151"/>
      <c r="E1" s="148"/>
      <c r="F1" s="147"/>
      <c r="G1" s="147"/>
      <c r="H1" s="147"/>
    </row>
    <row r="2" spans="1:8" ht="15.75" customHeight="1">
      <c r="A2" s="298"/>
      <c r="B2" s="298"/>
      <c r="C2" s="342"/>
      <c r="D2" s="343" t="s">
        <v>140</v>
      </c>
      <c r="E2" s="148"/>
      <c r="F2" s="147"/>
      <c r="G2" s="147"/>
      <c r="H2" s="147"/>
    </row>
    <row r="3" spans="1:8" ht="15.75" customHeight="1">
      <c r="A3" s="298"/>
      <c r="B3" s="298"/>
      <c r="C3" s="342"/>
      <c r="D3" s="343"/>
      <c r="E3" s="148"/>
      <c r="F3" s="147"/>
      <c r="G3" s="147"/>
      <c r="H3" s="147"/>
    </row>
    <row r="4" spans="1:8" ht="15.75" customHeight="1">
      <c r="A4" s="299"/>
      <c r="B4" s="299"/>
      <c r="C4" s="298"/>
      <c r="D4" s="132" t="s">
        <v>132</v>
      </c>
      <c r="E4" s="148"/>
      <c r="F4" s="147"/>
      <c r="G4" s="152"/>
      <c r="H4" s="147"/>
    </row>
    <row r="5" spans="1:8" ht="15.75" customHeight="1">
      <c r="A5" s="42">
        <v>1</v>
      </c>
      <c r="B5" s="363" t="s">
        <v>167</v>
      </c>
      <c r="C5" s="121" t="s">
        <v>40</v>
      </c>
      <c r="D5" s="84" t="str">
        <f>IFERROR(VLOOKUP(C5,#REF!,2,FALSE),"")</f>
        <v/>
      </c>
      <c r="E5" s="148"/>
      <c r="F5" s="147"/>
      <c r="G5" s="147"/>
      <c r="H5" s="147"/>
    </row>
    <row r="6" spans="1:8" ht="15.75" customHeight="1">
      <c r="A6" s="42">
        <f t="shared" ref="A6:A67" si="0">A5+1</f>
        <v>2</v>
      </c>
      <c r="B6" s="333"/>
      <c r="C6" s="122" t="s">
        <v>41</v>
      </c>
      <c r="D6" s="84" t="str">
        <f>IFERROR(VLOOKUP(C6,#REF!,2,FALSE),"")</f>
        <v/>
      </c>
      <c r="E6" s="148"/>
      <c r="F6" s="147"/>
      <c r="G6" s="147"/>
      <c r="H6" s="147"/>
    </row>
    <row r="7" spans="1:8" ht="15.75" customHeight="1">
      <c r="A7" s="42">
        <f t="shared" si="0"/>
        <v>3</v>
      </c>
      <c r="B7" s="363" t="s">
        <v>166</v>
      </c>
      <c r="C7" s="149" t="s">
        <v>43</v>
      </c>
      <c r="D7" s="84" t="str">
        <f>IFERROR(VLOOKUP(C7,#REF!,2,FALSE),"")</f>
        <v/>
      </c>
      <c r="E7" s="148"/>
      <c r="F7" s="147"/>
      <c r="G7" s="147"/>
      <c r="H7" s="147"/>
    </row>
    <row r="8" spans="1:8" ht="15.75" customHeight="1">
      <c r="A8" s="42">
        <f t="shared" si="0"/>
        <v>4</v>
      </c>
      <c r="B8" s="342"/>
      <c r="C8" s="122" t="s">
        <v>84</v>
      </c>
      <c r="D8" s="84" t="str">
        <f>IFERROR(VLOOKUP(C8,#REF!,2,FALSE),"")</f>
        <v/>
      </c>
      <c r="E8" s="148"/>
      <c r="F8" s="147"/>
      <c r="G8" s="147"/>
      <c r="H8" s="147"/>
    </row>
    <row r="9" spans="1:8" ht="15.75" customHeight="1">
      <c r="A9" s="42">
        <f t="shared" si="0"/>
        <v>5</v>
      </c>
      <c r="B9" s="333"/>
      <c r="C9" s="122" t="s">
        <v>46</v>
      </c>
      <c r="D9" s="84" t="str">
        <f>IFERROR(VLOOKUP(C9,#REF!,2,FALSE),"")</f>
        <v/>
      </c>
      <c r="E9" s="148"/>
      <c r="F9" s="147"/>
      <c r="G9" s="147"/>
      <c r="H9" s="147"/>
    </row>
    <row r="10" spans="1:8" ht="15.75" customHeight="1">
      <c r="A10" s="42">
        <f t="shared" si="0"/>
        <v>6</v>
      </c>
      <c r="B10" s="363" t="s">
        <v>165</v>
      </c>
      <c r="C10" s="122" t="s">
        <v>48</v>
      </c>
      <c r="D10" s="84" t="str">
        <f>IFERROR(VLOOKUP(C10,#REF!,2,FALSE),"")</f>
        <v/>
      </c>
      <c r="E10" s="148"/>
      <c r="F10" s="147"/>
      <c r="G10" s="147"/>
      <c r="H10" s="147"/>
    </row>
    <row r="11" spans="1:8" ht="15.75" customHeight="1">
      <c r="A11" s="42">
        <f t="shared" si="0"/>
        <v>7</v>
      </c>
      <c r="B11" s="342"/>
      <c r="C11" s="121" t="s">
        <v>49</v>
      </c>
      <c r="D11" s="84" t="str">
        <f>IFERROR(VLOOKUP(C11,#REF!,2,FALSE),"")</f>
        <v/>
      </c>
      <c r="E11" s="148"/>
      <c r="F11" s="147"/>
      <c r="G11" s="147"/>
      <c r="H11" s="147"/>
    </row>
    <row r="12" spans="1:8" ht="15.75" customHeight="1">
      <c r="A12" s="42">
        <f t="shared" si="0"/>
        <v>8</v>
      </c>
      <c r="B12" s="333"/>
      <c r="C12" s="122" t="s">
        <v>50</v>
      </c>
      <c r="D12" s="84" t="str">
        <f>IFERROR(VLOOKUP(C12,#REF!,2,FALSE),"")</f>
        <v/>
      </c>
      <c r="E12" s="148"/>
      <c r="F12" s="147"/>
      <c r="G12" s="147"/>
      <c r="H12" s="147"/>
    </row>
    <row r="13" spans="1:8" ht="15.75" customHeight="1">
      <c r="A13" s="42">
        <f t="shared" si="0"/>
        <v>9</v>
      </c>
      <c r="B13" s="142" t="s">
        <v>52</v>
      </c>
      <c r="C13" s="122" t="s">
        <v>51</v>
      </c>
      <c r="D13" s="84" t="str">
        <f>IFERROR(VLOOKUP(C13,#REF!,2,FALSE),"")</f>
        <v/>
      </c>
      <c r="E13" s="148"/>
      <c r="F13" s="147"/>
      <c r="G13" s="147"/>
      <c r="H13" s="147"/>
    </row>
    <row r="14" spans="1:8" ht="15.75" customHeight="1">
      <c r="A14" s="42">
        <f t="shared" si="0"/>
        <v>10</v>
      </c>
      <c r="B14" s="142" t="s">
        <v>164</v>
      </c>
      <c r="C14" s="149" t="s">
        <v>252</v>
      </c>
      <c r="D14" s="84" t="str">
        <f>IFERROR(VLOOKUP(C14,#REF!,2,FALSE),"")</f>
        <v/>
      </c>
      <c r="E14" s="148"/>
      <c r="F14" s="147"/>
      <c r="G14" s="147"/>
      <c r="H14" s="147"/>
    </row>
    <row r="15" spans="1:8" ht="15.75" customHeight="1">
      <c r="A15" s="42">
        <f t="shared" si="0"/>
        <v>11</v>
      </c>
      <c r="B15" s="142" t="s">
        <v>163</v>
      </c>
      <c r="C15" s="149" t="s">
        <v>215</v>
      </c>
      <c r="D15" s="84" t="str">
        <f>IFERROR(VLOOKUP(C15,#REF!,2,FALSE),"")</f>
        <v/>
      </c>
      <c r="E15" s="148"/>
      <c r="F15" s="147"/>
      <c r="G15" s="147"/>
      <c r="H15" s="147"/>
    </row>
    <row r="16" spans="1:8" ht="15.75" customHeight="1">
      <c r="A16" s="42">
        <f t="shared" si="0"/>
        <v>12</v>
      </c>
      <c r="B16" s="363" t="s">
        <v>162</v>
      </c>
      <c r="C16" s="122" t="s">
        <v>56</v>
      </c>
      <c r="D16" s="84" t="str">
        <f>IFERROR(VLOOKUP(C16,#REF!,2,FALSE),"")</f>
        <v/>
      </c>
      <c r="E16" s="148"/>
      <c r="F16" s="147"/>
      <c r="G16" s="147"/>
      <c r="H16" s="147"/>
    </row>
    <row r="17" spans="1:18" ht="15.75" customHeight="1">
      <c r="A17" s="42">
        <f t="shared" si="0"/>
        <v>13</v>
      </c>
      <c r="B17" s="342"/>
      <c r="C17" s="122" t="s">
        <v>58</v>
      </c>
      <c r="D17" s="84" t="str">
        <f>IFERROR(VLOOKUP(C17,#REF!,2,FALSE),"")</f>
        <v/>
      </c>
      <c r="E17" s="148"/>
      <c r="F17" s="147"/>
      <c r="G17" s="147"/>
      <c r="H17" s="147"/>
    </row>
    <row r="18" spans="1:18" ht="15.75" customHeight="1">
      <c r="A18" s="42">
        <f t="shared" si="0"/>
        <v>14</v>
      </c>
      <c r="B18" s="333"/>
      <c r="C18" s="122" t="s">
        <v>60</v>
      </c>
      <c r="D18" s="84" t="str">
        <f>IFERROR(VLOOKUP(C18,#REF!,2,FALSE),"")</f>
        <v/>
      </c>
      <c r="E18" s="148"/>
      <c r="F18" s="147"/>
      <c r="G18" s="147"/>
      <c r="H18" s="147"/>
    </row>
    <row r="19" spans="1:18" ht="15.75" customHeight="1">
      <c r="A19" s="42">
        <f t="shared" si="0"/>
        <v>15</v>
      </c>
      <c r="B19" s="142" t="s">
        <v>161</v>
      </c>
      <c r="C19" s="149" t="s">
        <v>201</v>
      </c>
      <c r="D19" s="84" t="str">
        <f>IFERROR(VLOOKUP(C19,#REF!,2,FALSE),"")</f>
        <v/>
      </c>
      <c r="E19" s="148"/>
      <c r="F19" s="147"/>
      <c r="G19" s="147"/>
      <c r="H19" s="147"/>
    </row>
    <row r="20" spans="1:18" s="41" customFormat="1" ht="15.75" customHeight="1">
      <c r="A20" s="42">
        <f t="shared" si="0"/>
        <v>16</v>
      </c>
      <c r="B20" s="363" t="s">
        <v>160</v>
      </c>
      <c r="C20" s="122" t="s">
        <v>64</v>
      </c>
      <c r="D20" s="84" t="str">
        <f>IFERROR(VLOOKUP(C20,#REF!,2,FALSE),"")</f>
        <v/>
      </c>
      <c r="E20" s="148"/>
      <c r="I20" s="95"/>
      <c r="J20" s="95"/>
      <c r="K20" s="95"/>
      <c r="L20" s="95"/>
      <c r="M20" s="95"/>
      <c r="N20" s="95"/>
      <c r="O20" s="95"/>
      <c r="P20" s="95"/>
      <c r="Q20" s="95"/>
      <c r="R20" s="95"/>
    </row>
    <row r="21" spans="1:18" ht="15.75" customHeight="1">
      <c r="A21" s="42">
        <f t="shared" si="0"/>
        <v>17</v>
      </c>
      <c r="B21" s="365"/>
      <c r="C21" s="122" t="s">
        <v>65</v>
      </c>
      <c r="D21" s="84" t="str">
        <f>IFERROR(VLOOKUP(C21,#REF!,2,FALSE),"")</f>
        <v/>
      </c>
      <c r="E21" s="148"/>
      <c r="F21" s="147"/>
      <c r="G21" s="147"/>
      <c r="H21" s="147"/>
    </row>
    <row r="22" spans="1:18" ht="15.75" customHeight="1">
      <c r="A22" s="42">
        <f t="shared" si="0"/>
        <v>18</v>
      </c>
      <c r="B22" s="142" t="s">
        <v>159</v>
      </c>
      <c r="C22" s="122" t="s">
        <v>66</v>
      </c>
      <c r="D22" s="84" t="str">
        <f>IFERROR(VLOOKUP(C22,#REF!,2,FALSE),"")</f>
        <v/>
      </c>
      <c r="E22" s="148"/>
      <c r="F22" s="147"/>
      <c r="G22" s="147"/>
      <c r="H22" s="147"/>
    </row>
    <row r="23" spans="1:18" s="41" customFormat="1" ht="15.75" customHeight="1">
      <c r="A23" s="42">
        <f>A22+1</f>
        <v>19</v>
      </c>
      <c r="B23" s="363" t="s">
        <v>158</v>
      </c>
      <c r="C23" s="149" t="s">
        <v>211</v>
      </c>
      <c r="D23" s="84" t="str">
        <f>IFERROR(VLOOKUP(C23,#REF!,2,FALSE),"")</f>
        <v/>
      </c>
      <c r="E23" s="148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.75" customHeight="1">
      <c r="A24" s="42">
        <f t="shared" si="0"/>
        <v>20</v>
      </c>
      <c r="B24" s="364"/>
      <c r="C24" s="121" t="s">
        <v>69</v>
      </c>
      <c r="D24" s="84" t="str">
        <f>IFERROR(VLOOKUP(C24,#REF!,2,FALSE),"")</f>
        <v/>
      </c>
      <c r="E24" s="148"/>
      <c r="F24" s="147"/>
      <c r="G24" s="147"/>
      <c r="H24" s="147"/>
    </row>
    <row r="25" spans="1:18" ht="15.75" customHeight="1">
      <c r="A25" s="42">
        <f t="shared" si="0"/>
        <v>21</v>
      </c>
      <c r="B25" s="364"/>
      <c r="C25" s="121" t="s">
        <v>70</v>
      </c>
      <c r="D25" s="84" t="str">
        <f>IFERROR(VLOOKUP(C25,#REF!,2,FALSE),"")</f>
        <v/>
      </c>
      <c r="E25" s="148"/>
      <c r="F25" s="147"/>
      <c r="G25" s="147"/>
      <c r="H25" s="147"/>
    </row>
    <row r="26" spans="1:18" ht="15.75" customHeight="1">
      <c r="A26" s="42">
        <f t="shared" si="0"/>
        <v>22</v>
      </c>
      <c r="B26" s="365"/>
      <c r="C26" s="122" t="s">
        <v>71</v>
      </c>
      <c r="D26" s="84" t="str">
        <f>IFERROR(VLOOKUP(C26,#REF!,2,FALSE),"")</f>
        <v/>
      </c>
      <c r="E26" s="148"/>
      <c r="F26" s="147"/>
      <c r="G26" s="147"/>
      <c r="H26" s="147"/>
    </row>
    <row r="27" spans="1:18" ht="15.75" customHeight="1">
      <c r="A27" s="42">
        <f t="shared" si="0"/>
        <v>23</v>
      </c>
      <c r="B27" s="363" t="s">
        <v>77</v>
      </c>
      <c r="C27" s="122" t="s">
        <v>72</v>
      </c>
      <c r="D27" s="84" t="str">
        <f>IFERROR(VLOOKUP(C27,#REF!,2,FALSE),"")</f>
        <v/>
      </c>
      <c r="E27" s="148"/>
      <c r="F27" s="147"/>
      <c r="G27" s="147"/>
      <c r="H27" s="147"/>
    </row>
    <row r="28" spans="1:18" ht="15.75" customHeight="1">
      <c r="A28" s="42">
        <f t="shared" si="0"/>
        <v>24</v>
      </c>
      <c r="B28" s="333"/>
      <c r="C28" s="122" t="s">
        <v>74</v>
      </c>
      <c r="D28" s="84" t="str">
        <f>IFERROR(VLOOKUP(C28,#REF!,2,FALSE),"")</f>
        <v/>
      </c>
      <c r="E28" s="148"/>
      <c r="F28" s="147"/>
      <c r="G28" s="147"/>
      <c r="H28" s="147"/>
    </row>
    <row r="29" spans="1:18" ht="15.75" customHeight="1">
      <c r="A29" s="42">
        <f t="shared" si="0"/>
        <v>25</v>
      </c>
      <c r="B29" s="363" t="s">
        <v>157</v>
      </c>
      <c r="C29" s="122" t="s">
        <v>75</v>
      </c>
      <c r="D29" s="84" t="str">
        <f>IFERROR(VLOOKUP(C29,#REF!,2,FALSE),"")</f>
        <v/>
      </c>
      <c r="E29" s="148"/>
      <c r="F29" s="147"/>
      <c r="G29" s="147"/>
      <c r="H29" s="147"/>
    </row>
    <row r="30" spans="1:18" ht="15.75" customHeight="1">
      <c r="A30" s="42">
        <f t="shared" si="0"/>
        <v>26</v>
      </c>
      <c r="B30" s="342"/>
      <c r="C30" s="122" t="s">
        <v>76</v>
      </c>
      <c r="D30" s="84" t="str">
        <f>IFERROR(VLOOKUP(C30,#REF!,2,FALSE),"")</f>
        <v/>
      </c>
      <c r="E30" s="148"/>
      <c r="F30" s="147"/>
      <c r="G30" s="147"/>
      <c r="H30" s="147"/>
    </row>
    <row r="31" spans="1:18" ht="15.75" customHeight="1">
      <c r="A31" s="42">
        <f t="shared" si="0"/>
        <v>27</v>
      </c>
      <c r="B31" s="333"/>
      <c r="C31" s="122" t="s">
        <v>78</v>
      </c>
      <c r="D31" s="84" t="str">
        <f>IFERROR(VLOOKUP(C31,#REF!,2,FALSE),"")</f>
        <v/>
      </c>
      <c r="E31" s="148"/>
      <c r="F31" s="147"/>
      <c r="G31" s="147"/>
      <c r="H31" s="147"/>
    </row>
    <row r="32" spans="1:18" ht="15.75" customHeight="1">
      <c r="A32" s="42">
        <f t="shared" si="0"/>
        <v>28</v>
      </c>
      <c r="B32" s="360" t="s">
        <v>156</v>
      </c>
      <c r="C32" s="122" t="s">
        <v>80</v>
      </c>
      <c r="D32" s="84" t="str">
        <f>IFERROR(VLOOKUP(C32,#REF!,2,FALSE),"")</f>
        <v/>
      </c>
      <c r="E32" s="148"/>
      <c r="F32" s="147"/>
      <c r="G32" s="147"/>
      <c r="H32" s="147"/>
    </row>
    <row r="33" spans="1:8" ht="15.75" customHeight="1">
      <c r="A33" s="42">
        <f t="shared" si="0"/>
        <v>29</v>
      </c>
      <c r="B33" s="362"/>
      <c r="C33" s="122" t="s">
        <v>82</v>
      </c>
      <c r="D33" s="84" t="str">
        <f>IFERROR(VLOOKUP(C33,#REF!,2,FALSE),"")</f>
        <v/>
      </c>
      <c r="E33" s="148"/>
      <c r="F33" s="147"/>
      <c r="G33" s="147"/>
      <c r="H33" s="147"/>
    </row>
    <row r="34" spans="1:8" ht="15.75" customHeight="1">
      <c r="A34" s="42">
        <f t="shared" si="0"/>
        <v>30</v>
      </c>
      <c r="B34" s="145" t="s">
        <v>155</v>
      </c>
      <c r="C34" s="122" t="s">
        <v>45</v>
      </c>
      <c r="D34" s="84" t="str">
        <f>IFERROR(VLOOKUP(C34,#REF!,2,FALSE),"")</f>
        <v/>
      </c>
      <c r="E34" s="148"/>
      <c r="F34" s="147"/>
      <c r="G34" s="147"/>
      <c r="H34" s="147"/>
    </row>
    <row r="35" spans="1:8" ht="15.75" customHeight="1">
      <c r="A35" s="42">
        <f t="shared" si="0"/>
        <v>31</v>
      </c>
      <c r="B35" s="363" t="s">
        <v>154</v>
      </c>
      <c r="C35" s="122" t="s">
        <v>85</v>
      </c>
      <c r="D35" s="84" t="str">
        <f>IFERROR(VLOOKUP(C35,#REF!,2,FALSE),"")</f>
        <v/>
      </c>
      <c r="E35" s="148"/>
      <c r="F35" s="147"/>
      <c r="G35" s="147"/>
      <c r="H35" s="147"/>
    </row>
    <row r="36" spans="1:8" ht="15.75" customHeight="1">
      <c r="A36" s="42">
        <f t="shared" si="0"/>
        <v>32</v>
      </c>
      <c r="B36" s="342"/>
      <c r="C36" s="122" t="s">
        <v>86</v>
      </c>
      <c r="D36" s="84" t="str">
        <f>IFERROR(VLOOKUP(C36,#REF!,2,FALSE),"")</f>
        <v/>
      </c>
      <c r="E36" s="148"/>
      <c r="F36" s="147"/>
      <c r="G36" s="147"/>
      <c r="H36" s="147"/>
    </row>
    <row r="37" spans="1:8" ht="15.75" customHeight="1">
      <c r="A37" s="42">
        <f t="shared" si="0"/>
        <v>33</v>
      </c>
      <c r="B37" s="333"/>
      <c r="C37" s="122" t="s">
        <v>87</v>
      </c>
      <c r="D37" s="84" t="str">
        <f>IFERROR(VLOOKUP(C37,#REF!,2,FALSE),"")</f>
        <v/>
      </c>
      <c r="E37" s="148"/>
      <c r="F37" s="147"/>
      <c r="G37" s="147"/>
      <c r="H37" s="147"/>
    </row>
    <row r="38" spans="1:8" ht="15.75" customHeight="1">
      <c r="A38" s="42">
        <f t="shared" si="0"/>
        <v>34</v>
      </c>
      <c r="B38" s="142" t="s">
        <v>91</v>
      </c>
      <c r="C38" s="122" t="s">
        <v>88</v>
      </c>
      <c r="D38" s="84" t="str">
        <f>IFERROR(VLOOKUP(C38,#REF!,2,FALSE),"")</f>
        <v/>
      </c>
      <c r="E38" s="148"/>
      <c r="F38" s="147"/>
      <c r="G38" s="147"/>
      <c r="H38" s="147"/>
    </row>
    <row r="39" spans="1:8" ht="15.75" customHeight="1">
      <c r="A39" s="42">
        <f t="shared" si="0"/>
        <v>35</v>
      </c>
      <c r="B39" s="142" t="s">
        <v>93</v>
      </c>
      <c r="C39" s="122" t="s">
        <v>89</v>
      </c>
      <c r="D39" s="84" t="str">
        <f>IFERROR(VLOOKUP(C39,#REF!,2,FALSE),"")</f>
        <v/>
      </c>
      <c r="E39" s="148"/>
      <c r="F39" s="147"/>
      <c r="G39" s="147"/>
      <c r="H39" s="147"/>
    </row>
    <row r="40" spans="1:8" ht="15.75" customHeight="1">
      <c r="A40" s="42">
        <f t="shared" si="0"/>
        <v>36</v>
      </c>
      <c r="B40" s="363" t="s">
        <v>153</v>
      </c>
      <c r="C40" s="122" t="s">
        <v>90</v>
      </c>
      <c r="D40" s="84" t="str">
        <f>IFERROR(VLOOKUP(C40,#REF!,2,FALSE),"")</f>
        <v/>
      </c>
      <c r="E40" s="148"/>
      <c r="F40" s="147"/>
      <c r="G40" s="147"/>
      <c r="H40" s="147"/>
    </row>
    <row r="41" spans="1:8" ht="15.75" customHeight="1">
      <c r="A41" s="42">
        <f t="shared" si="0"/>
        <v>37</v>
      </c>
      <c r="B41" s="333"/>
      <c r="C41" s="122" t="s">
        <v>92</v>
      </c>
      <c r="D41" s="84" t="str">
        <f>IFERROR(VLOOKUP(C41,#REF!,2,FALSE),"")</f>
        <v/>
      </c>
      <c r="E41" s="148"/>
      <c r="F41" s="147"/>
      <c r="G41" s="147"/>
      <c r="H41" s="147"/>
    </row>
    <row r="42" spans="1:8" ht="15.75" customHeight="1">
      <c r="A42" s="42">
        <f t="shared" si="0"/>
        <v>38</v>
      </c>
      <c r="B42" s="142" t="s">
        <v>152</v>
      </c>
      <c r="C42" s="122" t="s">
        <v>94</v>
      </c>
      <c r="D42" s="84" t="str">
        <f>IFERROR(VLOOKUP(C42,#REF!,2,FALSE),"")</f>
        <v/>
      </c>
      <c r="E42" s="148"/>
      <c r="F42" s="147"/>
      <c r="G42" s="147"/>
      <c r="H42" s="147"/>
    </row>
    <row r="43" spans="1:8" ht="15.75" customHeight="1">
      <c r="A43" s="42">
        <f t="shared" si="0"/>
        <v>39</v>
      </c>
      <c r="B43" s="142" t="s">
        <v>151</v>
      </c>
      <c r="C43" s="121" t="s">
        <v>95</v>
      </c>
      <c r="D43" s="84" t="str">
        <f>IFERROR(VLOOKUP(C43,#REF!,2,FALSE),"")</f>
        <v/>
      </c>
      <c r="E43" s="148"/>
      <c r="F43" s="147"/>
      <c r="G43" s="147"/>
      <c r="H43" s="147"/>
    </row>
    <row r="44" spans="1:8" ht="15.75" customHeight="1">
      <c r="A44" s="42">
        <f t="shared" si="0"/>
        <v>40</v>
      </c>
      <c r="B44" s="142" t="s">
        <v>150</v>
      </c>
      <c r="C44" s="122" t="s">
        <v>96</v>
      </c>
      <c r="D44" s="84" t="str">
        <f>IFERROR(VLOOKUP(C44,#REF!,2,FALSE),"")</f>
        <v/>
      </c>
      <c r="E44" s="148"/>
      <c r="F44" s="147"/>
      <c r="G44" s="147"/>
      <c r="H44" s="147"/>
    </row>
    <row r="45" spans="1:8" ht="15.75" customHeight="1">
      <c r="A45" s="42">
        <f t="shared" si="0"/>
        <v>41</v>
      </c>
      <c r="B45" s="142" t="s">
        <v>149</v>
      </c>
      <c r="C45" s="149" t="s">
        <v>186</v>
      </c>
      <c r="D45" s="84" t="str">
        <f>IFERROR(VLOOKUP(C45,#REF!,2,FALSE),"")</f>
        <v/>
      </c>
      <c r="E45" s="148"/>
      <c r="F45" s="147"/>
      <c r="G45" s="147"/>
      <c r="H45" s="147"/>
    </row>
    <row r="46" spans="1:8" ht="15.75" customHeight="1">
      <c r="A46" s="42">
        <f t="shared" si="0"/>
        <v>42</v>
      </c>
      <c r="B46" s="142" t="s">
        <v>148</v>
      </c>
      <c r="C46" s="149" t="s">
        <v>195</v>
      </c>
      <c r="D46" s="84" t="str">
        <f>IFERROR(VLOOKUP(C46,#REF!,2,FALSE),"")</f>
        <v/>
      </c>
      <c r="E46" s="148"/>
      <c r="F46" s="147"/>
      <c r="G46" s="147"/>
      <c r="H46" s="147"/>
    </row>
    <row r="47" spans="1:8" ht="15.75" customHeight="1">
      <c r="A47" s="42">
        <f t="shared" si="0"/>
        <v>43</v>
      </c>
      <c r="B47" s="142" t="s">
        <v>147</v>
      </c>
      <c r="C47" s="149" t="s">
        <v>193</v>
      </c>
      <c r="D47" s="84" t="str">
        <f>IFERROR(VLOOKUP(C47,#REF!,2,FALSE),"")</f>
        <v/>
      </c>
      <c r="E47" s="148"/>
      <c r="F47" s="147"/>
      <c r="G47" s="147"/>
      <c r="H47" s="147"/>
    </row>
    <row r="48" spans="1:8" ht="15.75" customHeight="1">
      <c r="A48" s="42">
        <f t="shared" si="0"/>
        <v>44</v>
      </c>
      <c r="B48" s="142" t="s">
        <v>146</v>
      </c>
      <c r="C48" s="149" t="s">
        <v>194</v>
      </c>
      <c r="D48" s="84" t="str">
        <f>IFERROR(VLOOKUP(C48,#REF!,2,FALSE),"")</f>
        <v/>
      </c>
      <c r="E48" s="148"/>
      <c r="F48" s="147"/>
      <c r="G48" s="147"/>
      <c r="H48" s="147"/>
    </row>
    <row r="49" spans="1:8" ht="18" customHeight="1">
      <c r="A49" s="42">
        <f t="shared" si="0"/>
        <v>45</v>
      </c>
      <c r="B49" s="146" t="s">
        <v>145</v>
      </c>
      <c r="C49" s="149" t="s">
        <v>101</v>
      </c>
      <c r="D49" s="84" t="str">
        <f>IFERROR(VLOOKUP(C49,#REF!,2,FALSE),"")</f>
        <v/>
      </c>
      <c r="E49" s="148"/>
      <c r="F49" s="147"/>
      <c r="G49" s="147"/>
      <c r="H49" s="147"/>
    </row>
    <row r="50" spans="1:8" ht="18" customHeight="1">
      <c r="A50" s="42">
        <f t="shared" si="0"/>
        <v>46</v>
      </c>
      <c r="B50" s="360" t="s">
        <v>144</v>
      </c>
      <c r="C50" s="122" t="s">
        <v>102</v>
      </c>
      <c r="D50" s="84" t="str">
        <f>IFERROR(VLOOKUP(C50,#REF!,2,FALSE),"")</f>
        <v/>
      </c>
      <c r="E50" s="148"/>
      <c r="F50" s="147"/>
      <c r="G50" s="147"/>
      <c r="H50" s="147"/>
    </row>
    <row r="51" spans="1:8" ht="18" customHeight="1">
      <c r="A51" s="42">
        <f t="shared" si="0"/>
        <v>47</v>
      </c>
      <c r="B51" s="361"/>
      <c r="C51" s="122" t="s">
        <v>103</v>
      </c>
      <c r="D51" s="84" t="str">
        <f>IFERROR(VLOOKUP(C51,#REF!,2,FALSE),"")</f>
        <v/>
      </c>
      <c r="E51" s="148"/>
      <c r="F51" s="147"/>
      <c r="G51" s="147"/>
      <c r="H51" s="147"/>
    </row>
    <row r="52" spans="1:8" ht="18" customHeight="1">
      <c r="A52" s="42">
        <f t="shared" si="0"/>
        <v>48</v>
      </c>
      <c r="B52" s="362"/>
      <c r="C52" s="122" t="s">
        <v>104</v>
      </c>
      <c r="D52" s="84" t="str">
        <f>IFERROR(VLOOKUP(C52,#REF!,2,FALSE),"")</f>
        <v/>
      </c>
      <c r="E52" s="148"/>
      <c r="F52" s="147"/>
      <c r="G52" s="147"/>
      <c r="H52" s="147"/>
    </row>
    <row r="53" spans="1:8" ht="15.75" customHeight="1">
      <c r="A53" s="42">
        <f t="shared" si="0"/>
        <v>49</v>
      </c>
      <c r="B53" s="142" t="s">
        <v>109</v>
      </c>
      <c r="C53" s="121" t="s">
        <v>105</v>
      </c>
      <c r="D53" s="84" t="str">
        <f>IFERROR(VLOOKUP(C53,#REF!,2,FALSE),"")</f>
        <v/>
      </c>
      <c r="E53" s="148"/>
      <c r="F53" s="147"/>
      <c r="G53" s="147"/>
      <c r="H53" s="147"/>
    </row>
    <row r="54" spans="1:8" ht="15.75" customHeight="1">
      <c r="A54" s="42">
        <f t="shared" si="0"/>
        <v>50</v>
      </c>
      <c r="B54" s="146" t="s">
        <v>111</v>
      </c>
      <c r="C54" s="122" t="s">
        <v>106</v>
      </c>
      <c r="D54" s="84" t="str">
        <f>IFERROR(VLOOKUP(C54,#REF!,2,FALSE),"")</f>
        <v/>
      </c>
      <c r="E54" s="148"/>
      <c r="F54" s="147"/>
      <c r="G54" s="147"/>
      <c r="H54" s="147"/>
    </row>
    <row r="55" spans="1:8" ht="15.75" customHeight="1">
      <c r="A55" s="42">
        <f t="shared" si="0"/>
        <v>51</v>
      </c>
      <c r="B55" s="146" t="s">
        <v>113</v>
      </c>
      <c r="C55" s="122" t="s">
        <v>107</v>
      </c>
      <c r="D55" s="84" t="str">
        <f>IFERROR(VLOOKUP(C55,#REF!,2,FALSE),"")</f>
        <v/>
      </c>
      <c r="E55" s="148"/>
      <c r="F55" s="147"/>
      <c r="G55" s="147"/>
      <c r="H55" s="147"/>
    </row>
    <row r="56" spans="1:8" ht="15.75" customHeight="1">
      <c r="A56" s="42">
        <f t="shared" si="0"/>
        <v>52</v>
      </c>
      <c r="B56" s="142" t="s">
        <v>143</v>
      </c>
      <c r="C56" s="122" t="s">
        <v>108</v>
      </c>
      <c r="D56" s="84" t="str">
        <f>IFERROR(VLOOKUP(C56,#REF!,2,FALSE),"")</f>
        <v/>
      </c>
      <c r="E56" s="148"/>
      <c r="F56" s="147"/>
      <c r="G56" s="147"/>
      <c r="H56" s="147"/>
    </row>
    <row r="57" spans="1:8" ht="15.75" customHeight="1">
      <c r="A57" s="42">
        <f t="shared" si="0"/>
        <v>53</v>
      </c>
      <c r="B57" s="142" t="s">
        <v>116</v>
      </c>
      <c r="C57" s="122" t="s">
        <v>110</v>
      </c>
      <c r="D57" s="84" t="str">
        <f>IFERROR(VLOOKUP(C57,#REF!,2,FALSE),"")</f>
        <v/>
      </c>
      <c r="E57" s="148"/>
      <c r="F57" s="147"/>
      <c r="G57" s="147"/>
      <c r="H57" s="147"/>
    </row>
    <row r="58" spans="1:8" ht="15.75" customHeight="1">
      <c r="A58" s="42">
        <f t="shared" si="0"/>
        <v>54</v>
      </c>
      <c r="B58" s="142" t="s">
        <v>118</v>
      </c>
      <c r="C58" s="122" t="s">
        <v>112</v>
      </c>
      <c r="D58" s="84" t="str">
        <f>IFERROR(VLOOKUP(C58,#REF!,2,FALSE),"")</f>
        <v/>
      </c>
      <c r="E58" s="148"/>
      <c r="F58" s="147"/>
      <c r="G58" s="147"/>
      <c r="H58" s="147"/>
    </row>
    <row r="59" spans="1:8" ht="15.75" customHeight="1">
      <c r="A59" s="42">
        <f t="shared" si="0"/>
        <v>55</v>
      </c>
      <c r="B59" s="146" t="s">
        <v>120</v>
      </c>
      <c r="C59" s="122" t="s">
        <v>114</v>
      </c>
      <c r="D59" s="84" t="str">
        <f>IFERROR(VLOOKUP(C59,#REF!,2,FALSE),"")</f>
        <v/>
      </c>
      <c r="E59" s="148"/>
      <c r="F59" s="147"/>
      <c r="G59" s="147"/>
      <c r="H59" s="147"/>
    </row>
    <row r="60" spans="1:8" ht="15.75" customHeight="1">
      <c r="A60" s="42">
        <f t="shared" si="0"/>
        <v>56</v>
      </c>
      <c r="B60" s="360" t="s">
        <v>122</v>
      </c>
      <c r="C60" s="121" t="s">
        <v>115</v>
      </c>
      <c r="D60" s="84" t="str">
        <f>IFERROR(VLOOKUP(C60,#REF!,2,FALSE),"")</f>
        <v/>
      </c>
      <c r="E60" s="148"/>
      <c r="F60" s="147"/>
      <c r="G60" s="147"/>
      <c r="H60" s="147"/>
    </row>
    <row r="61" spans="1:8" ht="15.75" customHeight="1">
      <c r="A61" s="42">
        <f t="shared" si="0"/>
        <v>57</v>
      </c>
      <c r="B61" s="361"/>
      <c r="C61" s="122" t="s">
        <v>117</v>
      </c>
      <c r="D61" s="84" t="str">
        <f>IFERROR(VLOOKUP(C61,#REF!,2,FALSE),"")</f>
        <v/>
      </c>
      <c r="E61" s="148"/>
      <c r="F61" s="147"/>
      <c r="G61" s="147"/>
      <c r="H61" s="147"/>
    </row>
    <row r="62" spans="1:8" ht="15.75" customHeight="1">
      <c r="A62" s="42">
        <f t="shared" si="0"/>
        <v>58</v>
      </c>
      <c r="B62" s="362"/>
      <c r="C62" s="122" t="s">
        <v>119</v>
      </c>
      <c r="D62" s="84" t="str">
        <f>IFERROR(VLOOKUP(C62,#REF!,2,FALSE),"")</f>
        <v/>
      </c>
      <c r="E62" s="148"/>
      <c r="F62" s="147"/>
      <c r="G62" s="147"/>
      <c r="H62" s="147"/>
    </row>
    <row r="63" spans="1:8" ht="15.75" customHeight="1">
      <c r="A63" s="42">
        <f t="shared" si="0"/>
        <v>59</v>
      </c>
      <c r="B63" s="146" t="s">
        <v>126</v>
      </c>
      <c r="C63" s="122" t="s">
        <v>121</v>
      </c>
      <c r="D63" s="84" t="str">
        <f>IFERROR(VLOOKUP(C63,#REF!,2,FALSE),"")</f>
        <v/>
      </c>
      <c r="E63" s="148"/>
      <c r="F63" s="147"/>
      <c r="G63" s="147"/>
      <c r="H63" s="147"/>
    </row>
    <row r="64" spans="1:8" ht="15.75" customHeight="1">
      <c r="A64" s="42">
        <f t="shared" si="0"/>
        <v>60</v>
      </c>
      <c r="B64" s="43"/>
      <c r="C64" s="122" t="s">
        <v>123</v>
      </c>
      <c r="D64" s="84" t="str">
        <f>IFERROR(VLOOKUP(C64,#REF!,2,FALSE),"")</f>
        <v/>
      </c>
      <c r="E64" s="148"/>
      <c r="F64" s="147"/>
      <c r="G64" s="147"/>
      <c r="H64" s="147"/>
    </row>
    <row r="65" spans="1:8" ht="15.75" customHeight="1">
      <c r="A65" s="42">
        <f t="shared" si="0"/>
        <v>61</v>
      </c>
      <c r="B65" s="33"/>
      <c r="C65" s="122" t="s">
        <v>124</v>
      </c>
      <c r="D65" s="84" t="str">
        <f>IFERROR(VLOOKUP(C65,#REF!,2,FALSE),"")</f>
        <v/>
      </c>
      <c r="E65" s="148"/>
      <c r="F65" s="147"/>
      <c r="G65" s="147"/>
      <c r="H65" s="147"/>
    </row>
    <row r="66" spans="1:8" ht="15.75" customHeight="1">
      <c r="A66" s="40">
        <f t="shared" si="0"/>
        <v>62</v>
      </c>
      <c r="B66" s="33"/>
      <c r="C66" s="122" t="s">
        <v>125</v>
      </c>
      <c r="D66" s="84" t="str">
        <f>IFERROR(VLOOKUP(C66,#REF!,2,FALSE),"")</f>
        <v/>
      </c>
      <c r="E66" s="148"/>
      <c r="F66" s="147"/>
      <c r="G66" s="147"/>
      <c r="H66" s="147"/>
    </row>
    <row r="67" spans="1:8" ht="15.75" customHeight="1">
      <c r="A67" s="83">
        <f t="shared" si="0"/>
        <v>63</v>
      </c>
      <c r="B67" s="81"/>
      <c r="C67" s="121" t="s">
        <v>127</v>
      </c>
      <c r="D67" s="84" t="str">
        <f>IFERROR(VLOOKUP(C67,#REF!,2,FALSE),"")</f>
        <v/>
      </c>
      <c r="E67" s="148"/>
      <c r="F67" s="147"/>
      <c r="G67" s="147"/>
      <c r="H67" s="147"/>
    </row>
    <row r="68" spans="1:8" ht="15.75" customHeight="1">
      <c r="A68" s="33"/>
      <c r="B68" s="33"/>
      <c r="C68" s="33"/>
      <c r="D68" s="33"/>
      <c r="E68" s="148"/>
      <c r="F68" s="147"/>
      <c r="G68" s="147"/>
      <c r="H68" s="147"/>
    </row>
    <row r="69" spans="1:8" ht="15.75" customHeight="1">
      <c r="A69" s="33"/>
      <c r="B69" s="33"/>
      <c r="C69" s="33"/>
      <c r="D69" s="33"/>
      <c r="E69" s="148"/>
      <c r="F69" s="147"/>
      <c r="G69" s="147"/>
      <c r="H69" s="147"/>
    </row>
    <row r="70" spans="1:8" ht="15.75" customHeight="1">
      <c r="A70" s="33"/>
      <c r="B70" s="33"/>
      <c r="C70" s="33"/>
      <c r="D70" s="33"/>
      <c r="E70" s="148"/>
      <c r="F70" s="147"/>
      <c r="G70" s="147"/>
      <c r="H70" s="147"/>
    </row>
    <row r="71" spans="1:8" ht="15.75" customHeight="1">
      <c r="A71" s="33"/>
      <c r="B71" s="33"/>
      <c r="C71" s="33"/>
      <c r="D71" s="33"/>
      <c r="E71" s="148"/>
      <c r="F71" s="147"/>
      <c r="G71" s="147"/>
      <c r="H71" s="147"/>
    </row>
    <row r="72" spans="1:8" ht="15.75" customHeight="1">
      <c r="A72" s="33"/>
      <c r="B72" s="33"/>
      <c r="C72" s="33"/>
      <c r="D72" s="33"/>
      <c r="E72" s="148"/>
      <c r="F72" s="147"/>
      <c r="G72" s="147"/>
      <c r="H72" s="147"/>
    </row>
    <row r="73" spans="1:8" ht="15.75" customHeight="1">
      <c r="A73" s="33"/>
      <c r="B73" s="33"/>
      <c r="C73" s="33"/>
      <c r="D73" s="33"/>
      <c r="E73" s="148"/>
      <c r="F73" s="147"/>
      <c r="G73" s="147"/>
      <c r="H73" s="147"/>
    </row>
    <row r="74" spans="1:8" ht="15.75" customHeight="1">
      <c r="A74" s="33"/>
      <c r="B74" s="33"/>
      <c r="C74" s="33"/>
      <c r="D74" s="33"/>
      <c r="E74" s="148"/>
      <c r="F74" s="147"/>
      <c r="G74" s="147"/>
      <c r="H74" s="147"/>
    </row>
    <row r="75" spans="1:8" ht="15.75" customHeight="1">
      <c r="A75" s="33"/>
      <c r="B75" s="33"/>
      <c r="C75" s="33"/>
      <c r="D75" s="33"/>
      <c r="E75" s="148"/>
      <c r="F75" s="147"/>
      <c r="G75" s="147"/>
      <c r="H75" s="147"/>
    </row>
    <row r="76" spans="1:8" ht="15.75" customHeight="1">
      <c r="A76" s="33"/>
      <c r="B76" s="33"/>
      <c r="C76" s="33"/>
      <c r="D76" s="33"/>
      <c r="E76" s="148"/>
      <c r="F76" s="147"/>
      <c r="G76" s="147"/>
      <c r="H76" s="147"/>
    </row>
    <row r="77" spans="1:8" ht="15.75" customHeight="1">
      <c r="A77" s="33"/>
      <c r="B77" s="33"/>
      <c r="C77" s="33"/>
      <c r="D77" s="33"/>
      <c r="E77" s="148"/>
      <c r="F77" s="147"/>
      <c r="G77" s="147"/>
      <c r="H77" s="147"/>
    </row>
    <row r="78" spans="1:8" ht="15.75" customHeight="1">
      <c r="A78" s="33"/>
      <c r="B78" s="33"/>
      <c r="C78" s="33"/>
      <c r="D78" s="33"/>
      <c r="E78" s="148"/>
      <c r="F78" s="147"/>
      <c r="G78" s="147"/>
      <c r="H78" s="147"/>
    </row>
    <row r="79" spans="1:8" ht="15.75" customHeight="1">
      <c r="A79" s="33"/>
      <c r="B79" s="33"/>
      <c r="C79" s="33"/>
      <c r="D79" s="33"/>
      <c r="E79" s="148"/>
      <c r="F79" s="147"/>
      <c r="G79" s="147"/>
      <c r="H79" s="147"/>
    </row>
    <row r="80" spans="1:8" ht="15.75" customHeight="1">
      <c r="A80" s="33"/>
      <c r="B80" s="33"/>
      <c r="C80" s="33"/>
      <c r="D80" s="33"/>
      <c r="E80" s="148"/>
      <c r="F80" s="147"/>
      <c r="G80" s="147"/>
      <c r="H80" s="147"/>
    </row>
    <row r="81" spans="1:8" ht="15.75" customHeight="1">
      <c r="A81" s="33"/>
      <c r="B81" s="33"/>
      <c r="C81" s="33"/>
      <c r="D81" s="33"/>
      <c r="E81" s="148"/>
      <c r="F81" s="147"/>
      <c r="G81" s="147"/>
      <c r="H81" s="147"/>
    </row>
    <row r="82" spans="1:8" ht="15.75" customHeight="1">
      <c r="A82" s="33"/>
      <c r="B82" s="33"/>
      <c r="C82" s="33"/>
      <c r="D82" s="33"/>
      <c r="E82" s="148"/>
      <c r="F82" s="147"/>
      <c r="G82" s="147"/>
      <c r="H82" s="147"/>
    </row>
    <row r="83" spans="1:8" ht="15.75" customHeight="1">
      <c r="A83" s="33"/>
      <c r="B83" s="33"/>
      <c r="C83" s="33"/>
      <c r="D83" s="33"/>
      <c r="E83" s="148"/>
      <c r="F83" s="147"/>
      <c r="G83" s="147"/>
      <c r="H83" s="147"/>
    </row>
    <row r="84" spans="1:8" ht="15.75" customHeight="1">
      <c r="A84" s="33"/>
      <c r="B84" s="33"/>
      <c r="C84" s="33"/>
      <c r="D84" s="33"/>
      <c r="E84" s="148"/>
      <c r="F84" s="147"/>
      <c r="G84" s="147"/>
      <c r="H84" s="147"/>
    </row>
    <row r="85" spans="1:8" ht="15.75" customHeight="1">
      <c r="A85" s="33"/>
      <c r="B85" s="33"/>
      <c r="C85" s="33"/>
      <c r="D85" s="33"/>
      <c r="E85" s="148"/>
      <c r="F85" s="147"/>
      <c r="G85" s="147"/>
      <c r="H85" s="147"/>
    </row>
    <row r="86" spans="1:8" ht="15.75" customHeight="1">
      <c r="A86" s="33"/>
      <c r="B86" s="33"/>
      <c r="C86" s="33"/>
      <c r="D86" s="33"/>
      <c r="E86" s="148"/>
      <c r="F86" s="147"/>
      <c r="G86" s="147"/>
      <c r="H86" s="147"/>
    </row>
    <row r="87" spans="1:8" ht="15.75" customHeight="1">
      <c r="A87" s="33"/>
      <c r="B87" s="33"/>
      <c r="C87" s="33"/>
      <c r="D87" s="33"/>
      <c r="E87" s="148"/>
      <c r="F87" s="147"/>
      <c r="G87" s="147"/>
      <c r="H87" s="147"/>
    </row>
    <row r="88" spans="1:8" ht="15.75" customHeight="1">
      <c r="A88" s="33"/>
      <c r="B88" s="33"/>
      <c r="C88" s="33"/>
      <c r="D88" s="33"/>
      <c r="E88" s="148"/>
      <c r="F88" s="147"/>
      <c r="G88" s="147"/>
      <c r="H88" s="147"/>
    </row>
    <row r="89" spans="1:8" ht="15.75" customHeight="1">
      <c r="A89" s="33"/>
      <c r="B89" s="33"/>
      <c r="C89" s="33"/>
      <c r="D89" s="33"/>
      <c r="E89" s="148"/>
      <c r="F89" s="147"/>
      <c r="G89" s="147"/>
      <c r="H89" s="147"/>
    </row>
    <row r="90" spans="1:8" ht="15.75" customHeight="1">
      <c r="A90" s="33"/>
      <c r="B90" s="33"/>
      <c r="C90" s="33"/>
      <c r="D90" s="33"/>
      <c r="E90" s="148"/>
      <c r="F90" s="147"/>
      <c r="G90" s="147"/>
      <c r="H90" s="147"/>
    </row>
    <row r="91" spans="1:8" ht="15.75" customHeight="1">
      <c r="A91" s="33"/>
      <c r="B91" s="33"/>
      <c r="C91" s="33"/>
      <c r="D91" s="33"/>
      <c r="E91" s="148"/>
      <c r="F91" s="147"/>
      <c r="G91" s="147"/>
      <c r="H91" s="147"/>
    </row>
    <row r="92" spans="1:8" ht="15.75" customHeight="1">
      <c r="A92" s="33"/>
      <c r="B92" s="33"/>
      <c r="C92" s="33"/>
      <c r="D92" s="33"/>
      <c r="E92" s="148"/>
      <c r="F92" s="147"/>
      <c r="G92" s="147"/>
      <c r="H92" s="147"/>
    </row>
    <row r="93" spans="1:8" ht="15.75" customHeight="1">
      <c r="A93" s="33"/>
      <c r="B93" s="33"/>
      <c r="C93" s="33"/>
      <c r="D93" s="33"/>
      <c r="E93" s="148"/>
      <c r="F93" s="147"/>
      <c r="G93" s="147"/>
      <c r="H93" s="147"/>
    </row>
    <row r="94" spans="1:8" ht="15.75" customHeight="1">
      <c r="A94" s="33"/>
      <c r="B94" s="33"/>
      <c r="C94" s="33"/>
      <c r="D94" s="33"/>
      <c r="E94" s="148"/>
      <c r="F94" s="147"/>
      <c r="G94" s="147"/>
      <c r="H94" s="147"/>
    </row>
    <row r="95" spans="1:8" ht="15.75" customHeight="1">
      <c r="A95" s="33"/>
      <c r="B95" s="33"/>
      <c r="C95" s="33"/>
      <c r="D95" s="33"/>
      <c r="E95" s="148"/>
      <c r="F95" s="147"/>
      <c r="G95" s="147"/>
      <c r="H95" s="147"/>
    </row>
    <row r="96" spans="1:8" ht="15.75" customHeight="1">
      <c r="A96" s="33"/>
      <c r="B96" s="33"/>
      <c r="C96" s="33"/>
      <c r="D96" s="33"/>
      <c r="E96" s="148"/>
      <c r="F96" s="147"/>
      <c r="G96" s="147"/>
      <c r="H96" s="147"/>
    </row>
    <row r="97" spans="1:8" ht="15.75" customHeight="1">
      <c r="A97" s="33"/>
      <c r="B97" s="33"/>
      <c r="C97" s="33"/>
      <c r="D97" s="33"/>
      <c r="E97" s="148"/>
      <c r="F97" s="147"/>
      <c r="G97" s="147"/>
      <c r="H97" s="147"/>
    </row>
    <row r="98" spans="1:8" ht="15.75" customHeight="1">
      <c r="A98" s="33"/>
      <c r="B98" s="33"/>
      <c r="C98" s="33"/>
      <c r="D98" s="33"/>
      <c r="E98" s="148"/>
      <c r="F98" s="147"/>
      <c r="G98" s="147"/>
      <c r="H98" s="147"/>
    </row>
    <row r="99" spans="1:8" ht="15.75" customHeight="1">
      <c r="A99" s="33"/>
      <c r="B99" s="33"/>
      <c r="C99" s="33"/>
      <c r="D99" s="33"/>
      <c r="E99" s="148"/>
      <c r="F99" s="147"/>
      <c r="G99" s="147"/>
      <c r="H99" s="147"/>
    </row>
    <row r="100" spans="1:8" ht="15.75" customHeight="1">
      <c r="A100" s="33"/>
      <c r="B100" s="33"/>
      <c r="C100" s="33"/>
      <c r="D100" s="33"/>
      <c r="E100" s="148"/>
      <c r="F100" s="147"/>
      <c r="G100" s="147"/>
      <c r="H100" s="147"/>
    </row>
    <row r="101" spans="1:8" ht="15.75" customHeight="1">
      <c r="A101" s="33"/>
      <c r="B101" s="33"/>
      <c r="C101" s="33"/>
      <c r="D101" s="33"/>
      <c r="E101" s="148"/>
      <c r="F101" s="147"/>
      <c r="G101" s="147"/>
      <c r="H101" s="147"/>
    </row>
    <row r="102" spans="1:8" ht="15.75" customHeight="1">
      <c r="A102" s="33"/>
      <c r="B102" s="33"/>
      <c r="C102" s="33"/>
      <c r="D102" s="33"/>
      <c r="E102" s="148"/>
      <c r="F102" s="147"/>
      <c r="G102" s="147"/>
      <c r="H102" s="147"/>
    </row>
    <row r="103" spans="1:8" ht="15.75" customHeight="1">
      <c r="A103" s="33"/>
      <c r="B103" s="33"/>
      <c r="C103" s="33"/>
      <c r="D103" s="33"/>
      <c r="E103" s="148"/>
      <c r="F103" s="147"/>
      <c r="G103" s="147"/>
      <c r="H103" s="147"/>
    </row>
    <row r="104" spans="1:8" ht="15.75" customHeight="1">
      <c r="A104" s="33"/>
      <c r="B104" s="33"/>
      <c r="C104" s="33"/>
      <c r="D104" s="33"/>
      <c r="E104" s="148"/>
      <c r="F104" s="147"/>
      <c r="G104" s="147"/>
      <c r="H104" s="147"/>
    </row>
    <row r="105" spans="1:8" ht="15.75" customHeight="1">
      <c r="A105" s="33"/>
      <c r="B105" s="33"/>
      <c r="C105" s="33"/>
      <c r="D105" s="33"/>
      <c r="E105" s="148"/>
      <c r="F105" s="147"/>
      <c r="G105" s="147"/>
      <c r="H105" s="147"/>
    </row>
    <row r="106" spans="1:8" ht="15.75" customHeight="1">
      <c r="A106" s="33"/>
      <c r="B106" s="33"/>
      <c r="C106" s="33"/>
      <c r="D106" s="33"/>
      <c r="E106" s="148"/>
      <c r="F106" s="147"/>
      <c r="G106" s="147"/>
      <c r="H106" s="147"/>
    </row>
    <row r="107" spans="1:8" ht="15.75" customHeight="1">
      <c r="A107" s="33"/>
      <c r="B107" s="33"/>
      <c r="C107" s="33"/>
      <c r="D107" s="33"/>
      <c r="E107" s="148"/>
      <c r="F107" s="147"/>
      <c r="G107" s="147"/>
      <c r="H107" s="147"/>
    </row>
    <row r="108" spans="1:8" ht="15.75" customHeight="1">
      <c r="A108" s="33"/>
      <c r="B108" s="33"/>
      <c r="C108" s="33"/>
      <c r="D108" s="33"/>
      <c r="E108" s="148"/>
      <c r="F108" s="147"/>
      <c r="G108" s="147"/>
      <c r="H108" s="147"/>
    </row>
    <row r="109" spans="1:8" ht="15.75" customHeight="1">
      <c r="A109" s="33"/>
      <c r="B109" s="33"/>
      <c r="C109" s="33"/>
      <c r="D109" s="33"/>
      <c r="E109" s="148"/>
      <c r="F109" s="147"/>
      <c r="G109" s="147"/>
      <c r="H109" s="147"/>
    </row>
    <row r="110" spans="1:8" ht="15.75" customHeight="1">
      <c r="A110" s="33"/>
      <c r="B110" s="33"/>
      <c r="C110" s="33"/>
      <c r="D110" s="33"/>
      <c r="E110" s="148"/>
      <c r="F110" s="147"/>
      <c r="G110" s="147"/>
      <c r="H110" s="147"/>
    </row>
    <row r="111" spans="1:8" ht="15.75" customHeight="1">
      <c r="A111" s="33"/>
      <c r="B111" s="33"/>
      <c r="C111" s="33"/>
      <c r="D111" s="33"/>
      <c r="E111" s="148"/>
      <c r="F111" s="147"/>
      <c r="G111" s="147"/>
      <c r="H111" s="147"/>
    </row>
    <row r="112" spans="1:8" ht="15.75" customHeight="1">
      <c r="A112" s="33"/>
      <c r="B112" s="33"/>
      <c r="C112" s="33"/>
      <c r="D112" s="33"/>
      <c r="E112" s="148"/>
      <c r="F112" s="147"/>
      <c r="G112" s="147"/>
      <c r="H112" s="147"/>
    </row>
    <row r="113" spans="1:8" ht="15.75" customHeight="1">
      <c r="A113" s="33"/>
      <c r="B113" s="33"/>
      <c r="C113" s="33"/>
      <c r="D113" s="33"/>
      <c r="E113" s="148"/>
      <c r="F113" s="147"/>
      <c r="G113" s="147"/>
      <c r="H113" s="147"/>
    </row>
    <row r="114" spans="1:8" ht="15.75" customHeight="1">
      <c r="A114" s="33"/>
      <c r="B114" s="33"/>
      <c r="C114" s="33"/>
      <c r="D114" s="33"/>
      <c r="E114" s="148"/>
      <c r="F114" s="147"/>
      <c r="G114" s="147"/>
      <c r="H114" s="147"/>
    </row>
    <row r="115" spans="1:8" ht="15.75" customHeight="1">
      <c r="A115" s="33"/>
      <c r="B115" s="33"/>
      <c r="C115" s="33"/>
      <c r="D115" s="33"/>
      <c r="E115" s="148"/>
      <c r="F115" s="147"/>
      <c r="G115" s="147"/>
      <c r="H115" s="147"/>
    </row>
    <row r="116" spans="1:8" ht="15.75" customHeight="1">
      <c r="A116" s="33"/>
      <c r="B116" s="33"/>
      <c r="C116" s="33"/>
      <c r="D116" s="33"/>
      <c r="E116" s="148"/>
      <c r="F116" s="147"/>
      <c r="G116" s="147"/>
      <c r="H116" s="147"/>
    </row>
    <row r="117" spans="1:8" ht="15.75" customHeight="1">
      <c r="A117" s="33"/>
      <c r="B117" s="33"/>
      <c r="C117" s="33"/>
      <c r="D117" s="33"/>
      <c r="E117" s="148"/>
      <c r="F117" s="147"/>
      <c r="G117" s="147"/>
      <c r="H117" s="147"/>
    </row>
    <row r="118" spans="1:8" ht="15.75" customHeight="1">
      <c r="A118" s="33"/>
      <c r="B118" s="33"/>
      <c r="C118" s="33"/>
      <c r="D118" s="33"/>
      <c r="E118" s="148"/>
      <c r="F118" s="147"/>
      <c r="G118" s="147"/>
      <c r="H118" s="147"/>
    </row>
    <row r="119" spans="1:8" ht="15.75" customHeight="1">
      <c r="A119" s="33"/>
      <c r="B119" s="33"/>
      <c r="C119" s="33"/>
      <c r="D119" s="33"/>
      <c r="E119" s="148"/>
      <c r="F119" s="147"/>
      <c r="G119" s="147"/>
      <c r="H119" s="147"/>
    </row>
    <row r="120" spans="1:8" ht="15.75" customHeight="1">
      <c r="A120" s="33"/>
      <c r="B120" s="33"/>
      <c r="C120" s="33"/>
      <c r="D120" s="33"/>
      <c r="E120" s="148"/>
      <c r="F120" s="147"/>
      <c r="G120" s="147"/>
      <c r="H120" s="147"/>
    </row>
    <row r="121" spans="1:8" ht="15.75" customHeight="1">
      <c r="A121" s="33"/>
      <c r="B121" s="33"/>
      <c r="C121" s="33"/>
      <c r="D121" s="33"/>
      <c r="E121" s="148"/>
      <c r="F121" s="147"/>
      <c r="G121" s="147"/>
      <c r="H121" s="147"/>
    </row>
    <row r="122" spans="1:8" ht="15.75" customHeight="1">
      <c r="A122" s="33"/>
      <c r="B122" s="33"/>
      <c r="C122" s="33"/>
      <c r="D122" s="33"/>
      <c r="E122" s="148"/>
      <c r="F122" s="147"/>
      <c r="G122" s="147"/>
      <c r="H122" s="147"/>
    </row>
    <row r="123" spans="1:8" ht="15.75" customHeight="1">
      <c r="A123" s="33"/>
      <c r="B123" s="33"/>
      <c r="C123" s="33"/>
      <c r="D123" s="33"/>
      <c r="E123" s="148"/>
      <c r="F123" s="147"/>
      <c r="G123" s="147"/>
      <c r="H123" s="147"/>
    </row>
    <row r="124" spans="1:8" ht="15.75" customHeight="1">
      <c r="A124" s="33"/>
      <c r="B124" s="33"/>
      <c r="C124" s="33"/>
      <c r="D124" s="33"/>
      <c r="E124" s="148"/>
      <c r="F124" s="147"/>
      <c r="G124" s="147"/>
      <c r="H124" s="147"/>
    </row>
    <row r="125" spans="1:8" ht="15.75" customHeight="1">
      <c r="A125" s="33"/>
      <c r="B125" s="33"/>
      <c r="C125" s="33"/>
      <c r="D125" s="33"/>
      <c r="E125" s="148"/>
      <c r="F125" s="147"/>
      <c r="G125" s="147"/>
      <c r="H125" s="147"/>
    </row>
    <row r="126" spans="1:8" ht="15.75" customHeight="1">
      <c r="A126" s="33"/>
      <c r="B126" s="33"/>
      <c r="C126" s="33"/>
      <c r="D126" s="33"/>
      <c r="E126" s="148"/>
      <c r="F126" s="147"/>
      <c r="G126" s="147"/>
      <c r="H126" s="147"/>
    </row>
    <row r="127" spans="1:8" ht="15.75" customHeight="1">
      <c r="A127" s="33"/>
      <c r="B127" s="33"/>
      <c r="C127" s="33"/>
      <c r="D127" s="33"/>
      <c r="E127" s="148"/>
      <c r="F127" s="147"/>
      <c r="G127" s="147"/>
      <c r="H127" s="147"/>
    </row>
    <row r="128" spans="1:8" ht="15.75" customHeight="1">
      <c r="A128" s="33"/>
      <c r="B128" s="33"/>
      <c r="C128" s="33"/>
      <c r="D128" s="33"/>
      <c r="E128" s="148"/>
      <c r="F128" s="147"/>
      <c r="G128" s="147"/>
      <c r="H128" s="147"/>
    </row>
    <row r="129" spans="1:8" ht="15.75" customHeight="1">
      <c r="A129" s="33"/>
      <c r="B129" s="33"/>
      <c r="C129" s="33"/>
      <c r="D129" s="33"/>
      <c r="E129" s="148"/>
      <c r="F129" s="147"/>
      <c r="G129" s="147"/>
      <c r="H129" s="147"/>
    </row>
    <row r="130" spans="1:8" ht="15.75" customHeight="1">
      <c r="A130" s="33"/>
      <c r="B130" s="33"/>
      <c r="C130" s="33"/>
      <c r="D130" s="33"/>
      <c r="E130" s="148"/>
      <c r="F130" s="147"/>
      <c r="G130" s="147"/>
      <c r="H130" s="147"/>
    </row>
    <row r="131" spans="1:8" ht="15.75" customHeight="1">
      <c r="A131" s="33"/>
      <c r="B131" s="33"/>
      <c r="C131" s="33"/>
      <c r="D131" s="33"/>
      <c r="E131" s="148"/>
      <c r="F131" s="147"/>
      <c r="G131" s="147"/>
      <c r="H131" s="147"/>
    </row>
    <row r="132" spans="1:8" ht="15.75" customHeight="1">
      <c r="A132" s="33"/>
      <c r="B132" s="33"/>
      <c r="C132" s="33"/>
      <c r="D132" s="33"/>
      <c r="E132" s="148"/>
      <c r="F132" s="147"/>
      <c r="G132" s="147"/>
      <c r="H132" s="147"/>
    </row>
    <row r="133" spans="1:8" ht="15.75" customHeight="1">
      <c r="A133" s="33"/>
      <c r="B133" s="33"/>
      <c r="C133" s="33"/>
      <c r="D133" s="33"/>
      <c r="E133" s="148"/>
      <c r="F133" s="147"/>
      <c r="G133" s="147"/>
      <c r="H133" s="147"/>
    </row>
    <row r="134" spans="1:8" ht="15.75" customHeight="1">
      <c r="A134" s="33"/>
      <c r="B134" s="33"/>
      <c r="C134" s="33"/>
      <c r="D134" s="33"/>
      <c r="E134" s="148"/>
      <c r="F134" s="147"/>
      <c r="G134" s="147"/>
      <c r="H134" s="147"/>
    </row>
    <row r="135" spans="1:8" ht="15.75" customHeight="1">
      <c r="A135" s="33"/>
      <c r="B135" s="33"/>
      <c r="C135" s="33"/>
      <c r="D135" s="33"/>
      <c r="E135" s="148"/>
      <c r="F135" s="147"/>
      <c r="G135" s="147"/>
      <c r="H135" s="147"/>
    </row>
    <row r="136" spans="1:8" ht="15.75" customHeight="1">
      <c r="A136" s="33"/>
      <c r="B136" s="33"/>
      <c r="C136" s="33"/>
      <c r="D136" s="33"/>
      <c r="E136" s="148"/>
      <c r="F136" s="147"/>
      <c r="G136" s="147"/>
      <c r="H136" s="147"/>
    </row>
    <row r="137" spans="1:8" ht="15.75" customHeight="1">
      <c r="A137" s="33"/>
      <c r="B137" s="33"/>
      <c r="C137" s="33"/>
      <c r="D137" s="33"/>
      <c r="E137" s="148"/>
      <c r="F137" s="147"/>
      <c r="G137" s="147"/>
      <c r="H137" s="147"/>
    </row>
    <row r="138" spans="1:8" ht="15.75" customHeight="1">
      <c r="A138" s="33"/>
      <c r="B138" s="33"/>
      <c r="C138" s="33"/>
      <c r="D138" s="33"/>
      <c r="E138" s="148"/>
      <c r="F138" s="147"/>
      <c r="G138" s="147"/>
      <c r="H138" s="147"/>
    </row>
    <row r="139" spans="1:8" ht="15.75" customHeight="1">
      <c r="A139" s="33"/>
      <c r="B139" s="33"/>
      <c r="C139" s="33"/>
      <c r="D139" s="33"/>
      <c r="E139" s="148"/>
      <c r="F139" s="147"/>
      <c r="G139" s="147"/>
      <c r="H139" s="147"/>
    </row>
    <row r="140" spans="1:8" ht="15.75" customHeight="1">
      <c r="A140" s="33"/>
      <c r="B140" s="33"/>
      <c r="C140" s="33"/>
      <c r="D140" s="33"/>
      <c r="E140" s="148"/>
      <c r="F140" s="147"/>
      <c r="G140" s="147"/>
      <c r="H140" s="147"/>
    </row>
    <row r="141" spans="1:8" ht="15.75" customHeight="1">
      <c r="A141" s="33"/>
      <c r="B141" s="33"/>
      <c r="C141" s="33"/>
      <c r="D141" s="33"/>
      <c r="E141" s="148"/>
      <c r="F141" s="147"/>
      <c r="G141" s="147"/>
      <c r="H141" s="147"/>
    </row>
    <row r="142" spans="1:8" ht="15.75" customHeight="1">
      <c r="A142" s="33"/>
      <c r="B142" s="33"/>
      <c r="C142" s="33"/>
      <c r="D142" s="33"/>
      <c r="E142" s="148"/>
      <c r="F142" s="147"/>
      <c r="G142" s="147"/>
      <c r="H142" s="147"/>
    </row>
    <row r="143" spans="1:8" ht="15.75" customHeight="1">
      <c r="A143" s="33"/>
      <c r="B143" s="33"/>
      <c r="C143" s="33"/>
      <c r="D143" s="33"/>
      <c r="E143" s="148"/>
      <c r="F143" s="147"/>
      <c r="G143" s="147"/>
      <c r="H143" s="147"/>
    </row>
    <row r="144" spans="1:8" ht="15.75" customHeight="1">
      <c r="A144" s="33"/>
      <c r="B144" s="33"/>
      <c r="C144" s="33"/>
      <c r="D144" s="33"/>
      <c r="E144" s="148"/>
      <c r="F144" s="147"/>
      <c r="G144" s="147"/>
      <c r="H144" s="147"/>
    </row>
    <row r="145" spans="1:8" ht="15.75" customHeight="1">
      <c r="A145" s="33"/>
      <c r="B145" s="33"/>
      <c r="C145" s="33"/>
      <c r="D145" s="33"/>
      <c r="E145" s="148"/>
      <c r="F145" s="147"/>
      <c r="G145" s="147"/>
      <c r="H145" s="147"/>
    </row>
    <row r="146" spans="1:8" ht="15.75" customHeight="1">
      <c r="A146" s="33"/>
      <c r="B146" s="33"/>
      <c r="C146" s="33"/>
      <c r="D146" s="33"/>
      <c r="E146" s="148"/>
      <c r="F146" s="147"/>
      <c r="G146" s="147"/>
      <c r="H146" s="147"/>
    </row>
    <row r="147" spans="1:8" ht="15.75" customHeight="1">
      <c r="A147" s="33"/>
      <c r="B147" s="33"/>
      <c r="C147" s="33"/>
      <c r="D147" s="33"/>
      <c r="E147" s="148"/>
      <c r="F147" s="147"/>
      <c r="G147" s="147"/>
      <c r="H147" s="147"/>
    </row>
    <row r="148" spans="1:8" ht="15.75" customHeight="1">
      <c r="A148" s="33"/>
      <c r="B148" s="33"/>
      <c r="C148" s="33"/>
      <c r="D148" s="33"/>
      <c r="E148" s="148"/>
      <c r="F148" s="147"/>
      <c r="G148" s="147"/>
      <c r="H148" s="147"/>
    </row>
    <row r="149" spans="1:8" ht="15.75" customHeight="1">
      <c r="A149" s="33"/>
      <c r="B149" s="33"/>
      <c r="C149" s="33"/>
      <c r="D149" s="33"/>
      <c r="E149" s="148"/>
      <c r="F149" s="147"/>
      <c r="G149" s="147"/>
      <c r="H149" s="147"/>
    </row>
    <row r="150" spans="1:8" ht="15.75" customHeight="1">
      <c r="A150" s="33"/>
      <c r="B150" s="33"/>
      <c r="C150" s="33"/>
      <c r="D150" s="33"/>
      <c r="E150" s="148"/>
      <c r="F150" s="147"/>
      <c r="G150" s="147"/>
      <c r="H150" s="147"/>
    </row>
    <row r="151" spans="1:8" ht="15.75" customHeight="1">
      <c r="A151" s="33"/>
      <c r="B151" s="33"/>
      <c r="C151" s="33"/>
      <c r="D151" s="33"/>
      <c r="E151" s="148"/>
      <c r="F151" s="147"/>
      <c r="G151" s="147"/>
      <c r="H151" s="147"/>
    </row>
    <row r="152" spans="1:8" ht="15.75" customHeight="1">
      <c r="A152" s="33"/>
      <c r="B152" s="33"/>
      <c r="C152" s="33"/>
      <c r="D152" s="33"/>
      <c r="E152" s="148"/>
      <c r="F152" s="147"/>
      <c r="G152" s="147"/>
      <c r="H152" s="147"/>
    </row>
    <row r="153" spans="1:8" ht="15.75" customHeight="1">
      <c r="A153" s="33"/>
      <c r="B153" s="33"/>
      <c r="C153" s="33"/>
      <c r="D153" s="33"/>
      <c r="E153" s="148"/>
      <c r="F153" s="147"/>
      <c r="G153" s="147"/>
      <c r="H153" s="147"/>
    </row>
    <row r="154" spans="1:8" ht="15.75" customHeight="1">
      <c r="A154" s="33"/>
      <c r="B154" s="33"/>
      <c r="C154" s="33"/>
      <c r="D154" s="33"/>
      <c r="E154" s="148"/>
      <c r="F154" s="147"/>
      <c r="G154" s="147"/>
      <c r="H154" s="147"/>
    </row>
    <row r="155" spans="1:8" ht="15.75" customHeight="1">
      <c r="A155" s="33"/>
      <c r="B155" s="33"/>
      <c r="C155" s="33"/>
      <c r="D155" s="33"/>
      <c r="E155" s="148"/>
      <c r="F155" s="147"/>
      <c r="G155" s="147"/>
      <c r="H155" s="147"/>
    </row>
    <row r="156" spans="1:8" ht="15.75" customHeight="1">
      <c r="A156" s="33"/>
      <c r="B156" s="33"/>
      <c r="C156" s="33"/>
      <c r="D156" s="33"/>
      <c r="E156" s="148"/>
      <c r="F156" s="147"/>
      <c r="G156" s="147"/>
      <c r="H156" s="147"/>
    </row>
    <row r="157" spans="1:8" ht="15.75" customHeight="1">
      <c r="A157" s="33"/>
      <c r="B157" s="33"/>
      <c r="C157" s="33"/>
      <c r="D157" s="33"/>
      <c r="E157" s="148"/>
      <c r="F157" s="147"/>
      <c r="G157" s="147"/>
      <c r="H157" s="147"/>
    </row>
    <row r="158" spans="1:8" ht="15.75" customHeight="1">
      <c r="A158" s="33"/>
      <c r="B158" s="33"/>
      <c r="C158" s="33"/>
      <c r="D158" s="33"/>
      <c r="E158" s="148"/>
      <c r="F158" s="147"/>
      <c r="G158" s="147"/>
      <c r="H158" s="147"/>
    </row>
    <row r="159" spans="1:8" ht="15.75" customHeight="1">
      <c r="A159" s="33"/>
      <c r="B159" s="33"/>
      <c r="C159" s="33"/>
      <c r="D159" s="33"/>
      <c r="E159" s="148"/>
      <c r="F159" s="147"/>
      <c r="G159" s="147"/>
      <c r="H159" s="147"/>
    </row>
    <row r="160" spans="1:8" ht="15.75" customHeight="1">
      <c r="A160" s="33"/>
      <c r="B160" s="33"/>
      <c r="C160" s="33"/>
      <c r="D160" s="33"/>
      <c r="E160" s="148"/>
      <c r="F160" s="147"/>
      <c r="G160" s="147"/>
      <c r="H160" s="147"/>
    </row>
    <row r="161" spans="1:8" ht="15.75" customHeight="1">
      <c r="A161" s="33"/>
      <c r="B161" s="33"/>
      <c r="C161" s="33"/>
      <c r="D161" s="33"/>
      <c r="E161" s="148"/>
      <c r="F161" s="147"/>
      <c r="G161" s="147"/>
      <c r="H161" s="147"/>
    </row>
    <row r="162" spans="1:8" ht="15.75" customHeight="1">
      <c r="A162" s="33"/>
      <c r="B162" s="33"/>
      <c r="C162" s="33"/>
      <c r="D162" s="33"/>
      <c r="E162" s="148"/>
      <c r="F162" s="147"/>
      <c r="G162" s="147"/>
      <c r="H162" s="147"/>
    </row>
    <row r="163" spans="1:8" ht="15.75" customHeight="1">
      <c r="A163" s="33"/>
      <c r="B163" s="33"/>
      <c r="C163" s="33"/>
      <c r="D163" s="33"/>
      <c r="E163" s="148"/>
      <c r="F163" s="147"/>
      <c r="G163" s="147"/>
      <c r="H163" s="147"/>
    </row>
    <row r="164" spans="1:8" ht="15.75" customHeight="1">
      <c r="A164" s="33"/>
      <c r="B164" s="33"/>
      <c r="C164" s="33"/>
      <c r="D164" s="33"/>
      <c r="E164" s="148"/>
      <c r="F164" s="147"/>
      <c r="G164" s="147"/>
      <c r="H164" s="147"/>
    </row>
    <row r="165" spans="1:8" ht="15.75" customHeight="1">
      <c r="A165" s="33"/>
      <c r="B165" s="33"/>
      <c r="C165" s="33"/>
      <c r="D165" s="33"/>
      <c r="E165" s="148"/>
      <c r="F165" s="147"/>
      <c r="G165" s="147"/>
      <c r="H165" s="147"/>
    </row>
    <row r="166" spans="1:8" ht="15.75" customHeight="1">
      <c r="A166" s="33"/>
      <c r="B166" s="33"/>
      <c r="C166" s="33"/>
      <c r="D166" s="33"/>
      <c r="E166" s="148"/>
      <c r="F166" s="147"/>
      <c r="G166" s="147"/>
      <c r="H166" s="147"/>
    </row>
    <row r="167" spans="1:8" ht="15.75" customHeight="1">
      <c r="A167" s="33"/>
      <c r="B167" s="33"/>
      <c r="C167" s="33"/>
      <c r="D167" s="33"/>
      <c r="E167" s="148"/>
      <c r="F167" s="147"/>
      <c r="G167" s="147"/>
      <c r="H167" s="147"/>
    </row>
    <row r="168" spans="1:8" ht="15.75" customHeight="1">
      <c r="A168" s="33"/>
      <c r="B168" s="33"/>
      <c r="C168" s="33"/>
      <c r="D168" s="33"/>
      <c r="E168" s="148"/>
      <c r="F168" s="147"/>
      <c r="G168" s="147"/>
      <c r="H168" s="147"/>
    </row>
    <row r="169" spans="1:8" ht="15.75" customHeight="1">
      <c r="A169" s="33"/>
      <c r="B169" s="33"/>
      <c r="C169" s="33"/>
      <c r="D169" s="33"/>
      <c r="E169" s="148"/>
      <c r="F169" s="147"/>
      <c r="G169" s="147"/>
      <c r="H169" s="147"/>
    </row>
    <row r="170" spans="1:8" ht="15.75" customHeight="1">
      <c r="A170" s="33"/>
      <c r="B170" s="33"/>
      <c r="C170" s="33"/>
      <c r="D170" s="33"/>
      <c r="E170" s="148"/>
      <c r="F170" s="147"/>
      <c r="G170" s="147"/>
      <c r="H170" s="147"/>
    </row>
    <row r="171" spans="1:8" ht="15.75" customHeight="1">
      <c r="A171" s="33"/>
      <c r="B171" s="33"/>
      <c r="C171" s="33"/>
      <c r="D171" s="33"/>
      <c r="E171" s="148"/>
      <c r="F171" s="147"/>
      <c r="G171" s="147"/>
      <c r="H171" s="147"/>
    </row>
    <row r="172" spans="1:8" ht="15.75" customHeight="1">
      <c r="A172" s="33"/>
      <c r="B172" s="33"/>
      <c r="C172" s="33"/>
      <c r="D172" s="33"/>
      <c r="E172" s="148"/>
      <c r="F172" s="147"/>
      <c r="G172" s="147"/>
      <c r="H172" s="147"/>
    </row>
    <row r="173" spans="1:8" ht="15.75" customHeight="1">
      <c r="A173" s="33"/>
      <c r="B173" s="33"/>
      <c r="C173" s="33"/>
      <c r="D173" s="33"/>
      <c r="E173" s="148"/>
      <c r="F173" s="147"/>
      <c r="G173" s="147"/>
      <c r="H173" s="147"/>
    </row>
    <row r="174" spans="1:8" ht="15.75" customHeight="1">
      <c r="A174" s="33"/>
      <c r="B174" s="33"/>
      <c r="C174" s="33"/>
      <c r="D174" s="33"/>
      <c r="E174" s="148"/>
      <c r="F174" s="147"/>
      <c r="G174" s="147"/>
      <c r="H174" s="147"/>
    </row>
    <row r="175" spans="1:8" ht="15.75" customHeight="1">
      <c r="A175" s="33"/>
      <c r="B175" s="33"/>
      <c r="C175" s="33"/>
      <c r="D175" s="33"/>
      <c r="E175" s="148"/>
      <c r="F175" s="147"/>
      <c r="G175" s="147"/>
      <c r="H175" s="147"/>
    </row>
    <row r="176" spans="1:8" ht="15.75" customHeight="1">
      <c r="A176" s="33"/>
      <c r="B176" s="33"/>
      <c r="C176" s="33"/>
      <c r="D176" s="33"/>
      <c r="E176" s="148"/>
      <c r="F176" s="147"/>
      <c r="G176" s="147"/>
      <c r="H176" s="147"/>
    </row>
    <row r="177" spans="1:8" ht="15.75" customHeight="1">
      <c r="A177" s="33"/>
      <c r="B177" s="33"/>
      <c r="C177" s="33"/>
      <c r="D177" s="33"/>
      <c r="E177" s="148"/>
      <c r="F177" s="147"/>
      <c r="G177" s="147"/>
      <c r="H177" s="147"/>
    </row>
    <row r="178" spans="1:8" ht="15.75" customHeight="1">
      <c r="A178" s="33"/>
      <c r="B178" s="33"/>
      <c r="C178" s="33"/>
      <c r="D178" s="33"/>
      <c r="E178" s="148"/>
      <c r="F178" s="147"/>
      <c r="G178" s="147"/>
      <c r="H178" s="147"/>
    </row>
    <row r="179" spans="1:8" ht="15.75" customHeight="1">
      <c r="A179" s="33"/>
      <c r="B179" s="33"/>
      <c r="C179" s="33"/>
      <c r="D179" s="33"/>
      <c r="E179" s="148"/>
      <c r="F179" s="147"/>
      <c r="G179" s="147"/>
      <c r="H179" s="147"/>
    </row>
    <row r="180" spans="1:8" ht="15.75" customHeight="1">
      <c r="A180" s="33"/>
      <c r="B180" s="33"/>
      <c r="C180" s="33"/>
      <c r="D180" s="33"/>
      <c r="E180" s="148"/>
      <c r="F180" s="147"/>
      <c r="G180" s="147"/>
      <c r="H180" s="147"/>
    </row>
    <row r="181" spans="1:8" ht="15.75" customHeight="1">
      <c r="A181" s="33"/>
      <c r="B181" s="33"/>
      <c r="C181" s="33"/>
      <c r="D181" s="33"/>
      <c r="E181" s="148"/>
      <c r="F181" s="147"/>
      <c r="G181" s="147"/>
      <c r="H181" s="147"/>
    </row>
    <row r="182" spans="1:8" ht="15.75" customHeight="1">
      <c r="A182" s="33"/>
      <c r="B182" s="33"/>
      <c r="C182" s="33"/>
      <c r="D182" s="33"/>
      <c r="E182" s="148"/>
      <c r="F182" s="147"/>
      <c r="G182" s="147"/>
      <c r="H182" s="147"/>
    </row>
    <row r="183" spans="1:8" ht="15.75" customHeight="1">
      <c r="A183" s="33"/>
      <c r="B183" s="33"/>
      <c r="C183" s="33"/>
      <c r="D183" s="33"/>
      <c r="E183" s="148"/>
      <c r="F183" s="147"/>
      <c r="G183" s="147"/>
      <c r="H183" s="147"/>
    </row>
    <row r="184" spans="1:8" ht="15.75" customHeight="1">
      <c r="A184" s="33"/>
      <c r="B184" s="33"/>
      <c r="C184" s="33"/>
      <c r="D184" s="33"/>
      <c r="E184" s="148"/>
      <c r="F184" s="147"/>
      <c r="G184" s="147"/>
      <c r="H184" s="147"/>
    </row>
    <row r="185" spans="1:8" ht="15.75" customHeight="1">
      <c r="A185" s="33"/>
      <c r="B185" s="33"/>
      <c r="C185" s="33"/>
      <c r="D185" s="33"/>
      <c r="E185" s="148"/>
      <c r="F185" s="147"/>
      <c r="G185" s="147"/>
      <c r="H185" s="147"/>
    </row>
    <row r="186" spans="1:8" ht="15.75" customHeight="1">
      <c r="A186" s="33"/>
      <c r="B186" s="33"/>
      <c r="C186" s="33"/>
      <c r="D186" s="33"/>
      <c r="E186" s="148"/>
      <c r="F186" s="147"/>
      <c r="G186" s="147"/>
      <c r="H186" s="147"/>
    </row>
    <row r="187" spans="1:8" ht="15.75" customHeight="1">
      <c r="A187" s="33"/>
      <c r="B187" s="33"/>
      <c r="C187" s="33"/>
      <c r="D187" s="33"/>
      <c r="E187" s="148"/>
      <c r="F187" s="147"/>
      <c r="G187" s="147"/>
      <c r="H187" s="147"/>
    </row>
    <row r="188" spans="1:8" ht="15.75" customHeight="1">
      <c r="A188" s="33"/>
      <c r="B188" s="33"/>
      <c r="C188" s="33"/>
      <c r="D188" s="33"/>
      <c r="E188" s="148"/>
      <c r="F188" s="147"/>
      <c r="G188" s="147"/>
      <c r="H188" s="147"/>
    </row>
    <row r="189" spans="1:8" ht="15.75" customHeight="1">
      <c r="A189" s="33"/>
      <c r="B189" s="33"/>
      <c r="C189" s="33"/>
      <c r="D189" s="33"/>
      <c r="E189" s="148"/>
      <c r="F189" s="147"/>
      <c r="G189" s="147"/>
      <c r="H189" s="147"/>
    </row>
    <row r="190" spans="1:8" ht="15.75" customHeight="1">
      <c r="A190" s="33"/>
      <c r="B190" s="33"/>
      <c r="C190" s="33"/>
      <c r="D190" s="33"/>
      <c r="E190" s="148"/>
      <c r="F190" s="147"/>
      <c r="G190" s="147"/>
      <c r="H190" s="147"/>
    </row>
    <row r="191" spans="1:8" ht="15.75" customHeight="1">
      <c r="A191" s="33"/>
      <c r="B191" s="33"/>
      <c r="C191" s="33"/>
      <c r="D191" s="33"/>
      <c r="E191" s="148"/>
      <c r="F191" s="147"/>
      <c r="G191" s="147"/>
      <c r="H191" s="147"/>
    </row>
    <row r="192" spans="1:8" ht="15.75" customHeight="1">
      <c r="A192" s="33"/>
      <c r="B192" s="33"/>
      <c r="C192" s="33"/>
      <c r="D192" s="33"/>
      <c r="E192" s="148"/>
      <c r="F192" s="147"/>
      <c r="G192" s="147"/>
      <c r="H192" s="147"/>
    </row>
    <row r="193" spans="1:8" ht="15.75" customHeight="1">
      <c r="A193" s="33"/>
      <c r="B193" s="33"/>
      <c r="C193" s="33"/>
      <c r="D193" s="33"/>
      <c r="E193" s="148"/>
      <c r="F193" s="147"/>
      <c r="G193" s="147"/>
      <c r="H193" s="147"/>
    </row>
    <row r="194" spans="1:8" ht="15.75" customHeight="1">
      <c r="A194" s="33"/>
      <c r="B194" s="33"/>
      <c r="C194" s="33"/>
      <c r="D194" s="33"/>
      <c r="E194" s="148"/>
      <c r="F194" s="147"/>
      <c r="G194" s="147"/>
      <c r="H194" s="147"/>
    </row>
    <row r="195" spans="1:8" ht="15.75" customHeight="1">
      <c r="A195" s="33"/>
      <c r="B195" s="33"/>
      <c r="C195" s="33"/>
      <c r="D195" s="33"/>
      <c r="E195" s="148"/>
      <c r="F195" s="147"/>
      <c r="G195" s="147"/>
      <c r="H195" s="147"/>
    </row>
    <row r="196" spans="1:8" ht="15.75" customHeight="1">
      <c r="A196" s="33"/>
      <c r="B196" s="33"/>
      <c r="C196" s="33"/>
      <c r="D196" s="33"/>
      <c r="E196" s="148"/>
      <c r="F196" s="147"/>
      <c r="G196" s="147"/>
      <c r="H196" s="147"/>
    </row>
    <row r="197" spans="1:8" ht="15.75" customHeight="1">
      <c r="A197" s="33"/>
      <c r="B197" s="33"/>
      <c r="C197" s="33"/>
      <c r="D197" s="33"/>
      <c r="E197" s="148"/>
      <c r="F197" s="147"/>
      <c r="G197" s="147"/>
      <c r="H197" s="147"/>
    </row>
    <row r="198" spans="1:8" ht="15.75" customHeight="1">
      <c r="A198" s="33"/>
      <c r="B198" s="33"/>
      <c r="C198" s="33"/>
      <c r="D198" s="33"/>
      <c r="E198" s="148"/>
      <c r="F198" s="147"/>
      <c r="G198" s="147"/>
      <c r="H198" s="147"/>
    </row>
    <row r="199" spans="1:8" ht="15.75" customHeight="1">
      <c r="A199" s="33"/>
      <c r="B199" s="33"/>
      <c r="C199" s="33"/>
      <c r="D199" s="33"/>
      <c r="E199" s="148"/>
      <c r="F199" s="147"/>
      <c r="G199" s="147"/>
      <c r="H199" s="147"/>
    </row>
    <row r="200" spans="1:8" ht="15.75" customHeight="1">
      <c r="A200" s="33"/>
      <c r="B200" s="33"/>
      <c r="C200" s="33"/>
      <c r="D200" s="33"/>
      <c r="E200" s="148"/>
      <c r="F200" s="147"/>
      <c r="G200" s="147"/>
      <c r="H200" s="147"/>
    </row>
    <row r="201" spans="1:8" ht="15.75" customHeight="1">
      <c r="A201" s="33"/>
      <c r="B201" s="33"/>
      <c r="C201" s="33"/>
      <c r="D201" s="33"/>
      <c r="E201" s="148"/>
      <c r="F201" s="147"/>
      <c r="G201" s="147"/>
      <c r="H201" s="147"/>
    </row>
    <row r="202" spans="1:8" ht="15.75" customHeight="1">
      <c r="A202" s="33"/>
      <c r="B202" s="33"/>
      <c r="C202" s="33"/>
      <c r="D202" s="33"/>
      <c r="E202" s="148"/>
      <c r="F202" s="147"/>
      <c r="G202" s="147"/>
      <c r="H202" s="147"/>
    </row>
    <row r="203" spans="1:8" ht="15.75" customHeight="1">
      <c r="A203" s="33"/>
      <c r="B203" s="33"/>
      <c r="C203" s="33"/>
      <c r="D203" s="33"/>
      <c r="E203" s="148"/>
      <c r="F203" s="147"/>
      <c r="G203" s="147"/>
      <c r="H203" s="147"/>
    </row>
    <row r="204" spans="1:8" ht="15.75" customHeight="1">
      <c r="A204" s="33"/>
      <c r="B204" s="33"/>
      <c r="C204" s="33"/>
      <c r="D204" s="33"/>
      <c r="E204" s="148"/>
      <c r="F204" s="147"/>
      <c r="G204" s="147"/>
      <c r="H204" s="147"/>
    </row>
    <row r="205" spans="1:8" ht="15.75" customHeight="1">
      <c r="A205" s="33"/>
      <c r="B205" s="33"/>
      <c r="C205" s="33"/>
      <c r="D205" s="33"/>
      <c r="E205" s="148"/>
      <c r="F205" s="147"/>
      <c r="G205" s="147"/>
      <c r="H205" s="147"/>
    </row>
    <row r="206" spans="1:8" ht="15.75" customHeight="1">
      <c r="A206" s="33"/>
      <c r="B206" s="33"/>
      <c r="C206" s="33"/>
      <c r="D206" s="33"/>
      <c r="E206" s="148"/>
      <c r="F206" s="147"/>
      <c r="G206" s="147"/>
      <c r="H206" s="147"/>
    </row>
    <row r="207" spans="1:8" ht="15.75" customHeight="1">
      <c r="A207" s="33"/>
      <c r="B207" s="33"/>
      <c r="C207" s="33"/>
      <c r="D207" s="33"/>
      <c r="E207" s="148"/>
      <c r="F207" s="147"/>
      <c r="G207" s="147"/>
      <c r="H207" s="147"/>
    </row>
    <row r="208" spans="1:8" ht="15.75" customHeight="1">
      <c r="A208" s="33"/>
      <c r="B208" s="33"/>
      <c r="C208" s="33"/>
      <c r="D208" s="33"/>
      <c r="E208" s="148"/>
      <c r="F208" s="147"/>
      <c r="G208" s="147"/>
      <c r="H208" s="147"/>
    </row>
    <row r="209" spans="1:8" ht="15.75" customHeight="1">
      <c r="A209" s="33"/>
      <c r="B209" s="33"/>
      <c r="C209" s="33"/>
      <c r="D209" s="33"/>
      <c r="E209" s="148"/>
      <c r="F209" s="147"/>
      <c r="G209" s="147"/>
      <c r="H209" s="147"/>
    </row>
    <row r="210" spans="1:8" ht="15.75" customHeight="1">
      <c r="A210" s="33"/>
      <c r="B210" s="33"/>
      <c r="C210" s="33"/>
      <c r="D210" s="33"/>
      <c r="E210" s="148"/>
      <c r="F210" s="147"/>
      <c r="G210" s="147"/>
      <c r="H210" s="147"/>
    </row>
    <row r="211" spans="1:8" ht="15.75" customHeight="1">
      <c r="A211" s="33"/>
      <c r="B211" s="33"/>
      <c r="C211" s="33"/>
      <c r="D211" s="33"/>
      <c r="E211" s="148"/>
      <c r="F211" s="147"/>
      <c r="G211" s="147"/>
      <c r="H211" s="147"/>
    </row>
    <row r="212" spans="1:8" ht="15.75" customHeight="1">
      <c r="A212" s="33"/>
      <c r="B212" s="33"/>
      <c r="C212" s="33"/>
      <c r="D212" s="33"/>
      <c r="E212" s="148"/>
      <c r="F212" s="147"/>
      <c r="G212" s="147"/>
      <c r="H212" s="147"/>
    </row>
    <row r="213" spans="1:8" ht="15.75" customHeight="1">
      <c r="A213" s="33"/>
      <c r="B213" s="33"/>
      <c r="C213" s="33"/>
      <c r="D213" s="33"/>
      <c r="E213" s="148"/>
      <c r="F213" s="147"/>
      <c r="G213" s="147"/>
      <c r="H213" s="147"/>
    </row>
    <row r="214" spans="1:8" ht="15.75" customHeight="1">
      <c r="A214" s="33"/>
      <c r="B214" s="33"/>
      <c r="C214" s="33"/>
      <c r="D214" s="33"/>
      <c r="E214" s="148"/>
      <c r="F214" s="147"/>
      <c r="G214" s="147"/>
      <c r="H214" s="147"/>
    </row>
    <row r="215" spans="1:8" ht="15.75" customHeight="1">
      <c r="A215" s="33"/>
      <c r="B215" s="33"/>
      <c r="C215" s="33"/>
      <c r="D215" s="33"/>
      <c r="E215" s="148"/>
      <c r="F215" s="147"/>
      <c r="G215" s="147"/>
      <c r="H215" s="147"/>
    </row>
    <row r="216" spans="1:8" ht="15.75" customHeight="1">
      <c r="A216" s="33"/>
      <c r="B216" s="33"/>
      <c r="C216" s="33"/>
      <c r="D216" s="33"/>
      <c r="E216" s="148"/>
      <c r="F216" s="147"/>
      <c r="G216" s="147"/>
      <c r="H216" s="147"/>
    </row>
    <row r="217" spans="1:8" ht="15.75" customHeight="1">
      <c r="A217" s="33"/>
      <c r="B217" s="33"/>
      <c r="C217" s="33"/>
      <c r="D217" s="33"/>
      <c r="E217" s="148"/>
      <c r="F217" s="147"/>
      <c r="G217" s="147"/>
      <c r="H217" s="147"/>
    </row>
    <row r="218" spans="1:8" ht="15.75" customHeight="1">
      <c r="A218" s="33"/>
      <c r="B218" s="33"/>
      <c r="C218" s="33"/>
      <c r="D218" s="33"/>
      <c r="E218" s="148"/>
      <c r="F218" s="147"/>
      <c r="G218" s="147"/>
      <c r="H218" s="147"/>
    </row>
    <row r="219" spans="1:8" ht="15.75" customHeight="1">
      <c r="A219" s="33"/>
      <c r="B219" s="33"/>
      <c r="C219" s="33"/>
      <c r="D219" s="33"/>
      <c r="E219" s="148"/>
      <c r="F219" s="147"/>
      <c r="G219" s="147"/>
      <c r="H219" s="147"/>
    </row>
    <row r="220" spans="1:8" ht="15.75" customHeight="1">
      <c r="A220" s="33"/>
      <c r="B220" s="33"/>
      <c r="C220" s="33"/>
      <c r="D220" s="33"/>
      <c r="E220" s="148"/>
      <c r="F220" s="147"/>
      <c r="G220" s="147"/>
      <c r="H220" s="147"/>
    </row>
    <row r="221" spans="1:8" ht="15.75" customHeight="1">
      <c r="A221" s="33"/>
      <c r="B221" s="33"/>
      <c r="C221" s="33"/>
      <c r="D221" s="33"/>
      <c r="E221" s="148"/>
      <c r="F221" s="147"/>
      <c r="G221" s="147"/>
      <c r="H221" s="147"/>
    </row>
    <row r="222" spans="1:8" ht="15.75" customHeight="1">
      <c r="A222" s="33"/>
      <c r="B222" s="33"/>
      <c r="C222" s="33"/>
      <c r="D222" s="33"/>
      <c r="E222" s="148"/>
      <c r="F222" s="147"/>
      <c r="G222" s="147"/>
      <c r="H222" s="147"/>
    </row>
    <row r="223" spans="1:8" ht="15.75" customHeight="1">
      <c r="A223" s="33"/>
      <c r="B223" s="33"/>
      <c r="C223" s="33"/>
      <c r="D223" s="33"/>
      <c r="E223" s="148"/>
      <c r="F223" s="147"/>
      <c r="G223" s="147"/>
      <c r="H223" s="147"/>
    </row>
    <row r="224" spans="1:8" ht="15.75" customHeight="1">
      <c r="A224" s="33"/>
      <c r="B224" s="33"/>
      <c r="C224" s="33"/>
      <c r="D224" s="33"/>
      <c r="E224" s="148"/>
      <c r="F224" s="147"/>
      <c r="G224" s="147"/>
      <c r="H224" s="147"/>
    </row>
    <row r="225" spans="1:8" ht="15.75" customHeight="1">
      <c r="A225" s="33"/>
      <c r="B225" s="33"/>
      <c r="C225" s="33"/>
      <c r="D225" s="33"/>
      <c r="E225" s="148"/>
      <c r="F225" s="147"/>
      <c r="G225" s="147"/>
      <c r="H225" s="147"/>
    </row>
    <row r="226" spans="1:8" ht="15.75" customHeight="1">
      <c r="A226" s="33"/>
      <c r="B226" s="33"/>
      <c r="C226" s="33"/>
      <c r="D226" s="33"/>
      <c r="E226" s="148"/>
      <c r="F226" s="147"/>
      <c r="G226" s="147"/>
      <c r="H226" s="147"/>
    </row>
    <row r="227" spans="1:8" ht="15.75" customHeight="1">
      <c r="A227" s="33"/>
      <c r="B227" s="33"/>
      <c r="C227" s="33"/>
      <c r="D227" s="33"/>
      <c r="E227" s="148"/>
      <c r="F227" s="147"/>
      <c r="G227" s="147"/>
      <c r="H227" s="147"/>
    </row>
    <row r="228" spans="1:8" ht="15.75" customHeight="1">
      <c r="A228" s="33"/>
      <c r="B228" s="33"/>
      <c r="C228" s="33"/>
      <c r="D228" s="33"/>
      <c r="E228" s="148"/>
      <c r="F228" s="147"/>
      <c r="G228" s="147"/>
      <c r="H228" s="147"/>
    </row>
    <row r="229" spans="1:8" ht="15.75" customHeight="1">
      <c r="A229" s="33"/>
      <c r="B229" s="33"/>
      <c r="C229" s="33"/>
      <c r="D229" s="33"/>
      <c r="E229" s="148"/>
      <c r="F229" s="147"/>
      <c r="G229" s="147"/>
      <c r="H229" s="147"/>
    </row>
    <row r="230" spans="1:8" ht="15.75" customHeight="1">
      <c r="A230" s="33"/>
      <c r="B230" s="33"/>
      <c r="C230" s="33"/>
      <c r="D230" s="33"/>
      <c r="E230" s="148"/>
      <c r="F230" s="147"/>
      <c r="G230" s="147"/>
      <c r="H230" s="147"/>
    </row>
    <row r="231" spans="1:8" ht="15.75" customHeight="1">
      <c r="A231" s="33"/>
      <c r="B231" s="33"/>
      <c r="C231" s="33"/>
      <c r="D231" s="33"/>
      <c r="E231" s="148"/>
      <c r="F231" s="147"/>
      <c r="G231" s="147"/>
      <c r="H231" s="147"/>
    </row>
    <row r="232" spans="1:8" ht="15.75" customHeight="1">
      <c r="A232" s="33"/>
      <c r="B232" s="33"/>
      <c r="C232" s="33"/>
      <c r="D232" s="33"/>
      <c r="E232" s="148"/>
      <c r="F232" s="147"/>
      <c r="G232" s="147"/>
      <c r="H232" s="147"/>
    </row>
    <row r="233" spans="1:8" ht="15.75" customHeight="1">
      <c r="A233" s="33"/>
      <c r="B233" s="33"/>
      <c r="C233" s="33"/>
      <c r="D233" s="33"/>
      <c r="E233" s="148"/>
      <c r="F233" s="147"/>
      <c r="G233" s="147"/>
      <c r="H233" s="147"/>
    </row>
    <row r="234" spans="1:8" ht="15.75" customHeight="1">
      <c r="A234" s="33"/>
      <c r="B234" s="33"/>
      <c r="C234" s="33"/>
      <c r="D234" s="33"/>
      <c r="E234" s="148"/>
      <c r="F234" s="147"/>
      <c r="G234" s="147"/>
      <c r="H234" s="147"/>
    </row>
    <row r="235" spans="1:8" ht="15.75" customHeight="1">
      <c r="A235" s="33"/>
      <c r="B235" s="33"/>
      <c r="C235" s="33"/>
      <c r="D235" s="33"/>
      <c r="E235" s="148"/>
      <c r="F235" s="147"/>
      <c r="G235" s="147"/>
      <c r="H235" s="147"/>
    </row>
    <row r="236" spans="1:8" ht="15.75" customHeight="1">
      <c r="A236" s="33"/>
      <c r="B236" s="33"/>
      <c r="C236" s="33"/>
      <c r="D236" s="33"/>
      <c r="E236" s="148"/>
      <c r="F236" s="147"/>
      <c r="G236" s="147"/>
      <c r="H236" s="147"/>
    </row>
    <row r="237" spans="1:8" ht="15.75" customHeight="1">
      <c r="A237" s="33"/>
      <c r="B237" s="33"/>
      <c r="C237" s="33"/>
      <c r="D237" s="33"/>
      <c r="E237" s="148"/>
      <c r="F237" s="147"/>
      <c r="G237" s="147"/>
      <c r="H237" s="147"/>
    </row>
    <row r="238" spans="1:8" ht="15.75" customHeight="1">
      <c r="A238" s="33"/>
      <c r="B238" s="33"/>
      <c r="C238" s="33"/>
      <c r="D238" s="33"/>
      <c r="E238" s="148"/>
      <c r="F238" s="147"/>
      <c r="G238" s="147"/>
      <c r="H238" s="147"/>
    </row>
    <row r="239" spans="1:8" ht="15.75" customHeight="1">
      <c r="A239" s="33"/>
      <c r="B239" s="33"/>
      <c r="C239" s="33"/>
      <c r="D239" s="33"/>
      <c r="E239" s="148"/>
      <c r="F239" s="147"/>
      <c r="G239" s="147"/>
      <c r="H239" s="147"/>
    </row>
    <row r="240" spans="1:8" ht="15.75" customHeight="1">
      <c r="A240" s="33"/>
      <c r="B240" s="33"/>
      <c r="C240" s="33"/>
      <c r="D240" s="33"/>
      <c r="E240" s="148"/>
      <c r="F240" s="147"/>
      <c r="G240" s="147"/>
      <c r="H240" s="147"/>
    </row>
    <row r="241" spans="1:8" ht="15.75" customHeight="1">
      <c r="A241" s="33"/>
      <c r="B241" s="33"/>
      <c r="C241" s="33"/>
      <c r="D241" s="33"/>
      <c r="E241" s="148"/>
      <c r="F241" s="147"/>
      <c r="G241" s="147"/>
      <c r="H241" s="147"/>
    </row>
    <row r="242" spans="1:8" ht="15.75" customHeight="1">
      <c r="A242" s="33"/>
      <c r="B242" s="33"/>
      <c r="C242" s="33"/>
      <c r="D242" s="33"/>
      <c r="E242" s="148"/>
      <c r="F242" s="147"/>
      <c r="G242" s="147"/>
      <c r="H242" s="147"/>
    </row>
    <row r="243" spans="1:8" ht="15.75" customHeight="1">
      <c r="A243" s="33"/>
      <c r="B243" s="33"/>
      <c r="C243" s="33"/>
      <c r="D243" s="33"/>
      <c r="E243" s="148"/>
      <c r="F243" s="147"/>
      <c r="G243" s="147"/>
      <c r="H243" s="147"/>
    </row>
    <row r="244" spans="1:8" ht="15.75" customHeight="1">
      <c r="A244" s="33"/>
      <c r="B244" s="33"/>
      <c r="C244" s="33"/>
      <c r="D244" s="33"/>
      <c r="E244" s="148"/>
      <c r="F244" s="147"/>
      <c r="G244" s="147"/>
      <c r="H244" s="147"/>
    </row>
    <row r="245" spans="1:8" ht="15.75" customHeight="1">
      <c r="A245" s="33"/>
      <c r="B245" s="33"/>
      <c r="C245" s="33"/>
      <c r="D245" s="33"/>
      <c r="E245" s="148"/>
      <c r="F245" s="147"/>
      <c r="G245" s="147"/>
      <c r="H245" s="147"/>
    </row>
    <row r="246" spans="1:8" ht="15.75" customHeight="1">
      <c r="A246" s="33"/>
      <c r="B246" s="33"/>
      <c r="C246" s="33"/>
      <c r="D246" s="33"/>
      <c r="E246" s="148"/>
      <c r="F246" s="147"/>
      <c r="G246" s="147"/>
      <c r="H246" s="147"/>
    </row>
    <row r="247" spans="1:8" ht="15.75" customHeight="1">
      <c r="A247" s="33"/>
      <c r="B247" s="33"/>
      <c r="C247" s="33"/>
      <c r="D247" s="33"/>
    </row>
    <row r="248" spans="1:8" ht="15.75" customHeight="1">
      <c r="A248" s="33"/>
      <c r="B248" s="33"/>
      <c r="C248" s="33"/>
      <c r="D248" s="33"/>
    </row>
    <row r="249" spans="1:8" ht="15.75" customHeight="1">
      <c r="A249" s="33"/>
      <c r="B249" s="33"/>
      <c r="C249" s="33"/>
      <c r="D249" s="33"/>
    </row>
    <row r="250" spans="1:8" ht="15.75" customHeight="1">
      <c r="A250" s="33"/>
      <c r="B250" s="33"/>
      <c r="C250" s="33"/>
      <c r="D250" s="33"/>
    </row>
    <row r="251" spans="1:8" ht="15.75" customHeight="1">
      <c r="A251" s="33"/>
      <c r="B251" s="33"/>
      <c r="C251" s="33"/>
      <c r="D251" s="33"/>
    </row>
    <row r="252" spans="1:8" ht="15.75" customHeight="1">
      <c r="A252" s="33"/>
      <c r="B252" s="33"/>
      <c r="C252" s="33"/>
      <c r="D252" s="33"/>
    </row>
    <row r="253" spans="1:8" ht="15.75" customHeight="1">
      <c r="A253" s="33"/>
      <c r="B253" s="33"/>
      <c r="C253" s="33"/>
      <c r="D253" s="33"/>
    </row>
    <row r="254" spans="1:8" ht="15.75" customHeight="1">
      <c r="A254" s="33"/>
      <c r="B254" s="33"/>
      <c r="C254" s="33"/>
      <c r="D254" s="33"/>
    </row>
    <row r="255" spans="1:8" ht="15.75" customHeight="1">
      <c r="A255" s="33"/>
      <c r="B255" s="33"/>
      <c r="C255" s="33"/>
      <c r="D255" s="33"/>
    </row>
    <row r="256" spans="1:8" ht="15.75" customHeight="1">
      <c r="A256" s="33"/>
      <c r="B256" s="33"/>
      <c r="C256" s="33"/>
      <c r="D256" s="33"/>
    </row>
    <row r="257" spans="1:4" ht="15.75" customHeight="1">
      <c r="A257" s="33"/>
      <c r="B257" s="33"/>
      <c r="C257" s="33"/>
      <c r="D257" s="33"/>
    </row>
    <row r="258" spans="1:4" ht="15.75" customHeight="1">
      <c r="A258" s="32"/>
      <c r="B258" s="32"/>
      <c r="C258" s="33"/>
      <c r="D258" s="32"/>
    </row>
    <row r="259" spans="1:4" ht="15.75" customHeight="1">
      <c r="A259" s="32"/>
      <c r="B259" s="32"/>
      <c r="C259" s="33"/>
      <c r="D259" s="32"/>
    </row>
    <row r="260" spans="1:4" ht="15.75" customHeight="1">
      <c r="A260" s="32"/>
      <c r="B260" s="32"/>
      <c r="C260" s="33"/>
      <c r="D260" s="32"/>
    </row>
    <row r="261" spans="1:4" ht="15.75" customHeight="1">
      <c r="A261" s="32"/>
      <c r="B261" s="32"/>
      <c r="C261" s="33"/>
      <c r="D261" s="32"/>
    </row>
    <row r="262" spans="1:4" ht="15.75" customHeight="1">
      <c r="A262" s="32"/>
      <c r="B262" s="32"/>
      <c r="C262" s="32"/>
      <c r="D262" s="32"/>
    </row>
    <row r="263" spans="1:4" ht="15.75" customHeight="1">
      <c r="A263" s="32"/>
      <c r="B263" s="32"/>
      <c r="C263" s="32"/>
      <c r="D263" s="32"/>
    </row>
    <row r="264" spans="1:4" ht="15.75" customHeight="1">
      <c r="A264" s="32"/>
      <c r="B264" s="32"/>
      <c r="C264" s="32"/>
      <c r="D264" s="32"/>
    </row>
    <row r="265" spans="1:4" ht="15.75" customHeight="1">
      <c r="A265" s="32"/>
      <c r="B265" s="32"/>
      <c r="C265" s="32"/>
      <c r="D265" s="32"/>
    </row>
    <row r="266" spans="1:4" ht="15.75" customHeight="1">
      <c r="A266" s="32"/>
      <c r="B266" s="32"/>
      <c r="C266" s="32"/>
      <c r="D266" s="32"/>
    </row>
    <row r="267" spans="1:4" ht="15.75" customHeight="1">
      <c r="A267" s="32"/>
      <c r="B267" s="32"/>
      <c r="C267" s="32"/>
      <c r="D267" s="32"/>
    </row>
    <row r="268" spans="1:4" ht="15.75" customHeight="1">
      <c r="A268" s="32"/>
      <c r="B268" s="32"/>
      <c r="C268" s="32"/>
      <c r="D268" s="32"/>
    </row>
    <row r="269" spans="1:4" ht="15.75" customHeight="1">
      <c r="A269" s="32"/>
      <c r="B269" s="32"/>
      <c r="C269" s="32"/>
      <c r="D269" s="32"/>
    </row>
    <row r="270" spans="1:4" ht="15.75" customHeight="1">
      <c r="A270" s="32"/>
      <c r="B270" s="32"/>
      <c r="C270" s="32"/>
      <c r="D270" s="32"/>
    </row>
    <row r="271" spans="1:4" ht="15.75" customHeight="1">
      <c r="A271" s="32"/>
      <c r="B271" s="32"/>
      <c r="C271" s="32"/>
      <c r="D271" s="32"/>
    </row>
    <row r="272" spans="1:4" ht="15.75" customHeight="1">
      <c r="A272" s="32"/>
      <c r="B272" s="32"/>
      <c r="C272" s="32"/>
      <c r="D272" s="32"/>
    </row>
    <row r="273" spans="1:4" ht="15.75" customHeight="1">
      <c r="A273" s="32"/>
      <c r="B273" s="32"/>
      <c r="C273" s="32"/>
      <c r="D273" s="32"/>
    </row>
    <row r="274" spans="1:4" ht="15.75" customHeight="1">
      <c r="A274" s="32"/>
      <c r="B274" s="32"/>
      <c r="C274" s="32"/>
      <c r="D274" s="32"/>
    </row>
    <row r="275" spans="1:4" ht="15.75" customHeight="1">
      <c r="A275" s="32"/>
      <c r="B275" s="32"/>
      <c r="C275" s="32"/>
      <c r="D275" s="32"/>
    </row>
    <row r="276" spans="1:4" ht="15.75" customHeight="1">
      <c r="A276" s="32"/>
      <c r="B276" s="32"/>
      <c r="C276" s="32"/>
      <c r="D276" s="32"/>
    </row>
    <row r="277" spans="1:4" ht="15.75" customHeight="1">
      <c r="A277" s="32"/>
      <c r="B277" s="32"/>
      <c r="C277" s="32"/>
      <c r="D277" s="32"/>
    </row>
    <row r="278" spans="1:4" ht="15.75" customHeight="1">
      <c r="A278" s="32"/>
      <c r="B278" s="32"/>
      <c r="C278" s="32"/>
      <c r="D278" s="32"/>
    </row>
    <row r="279" spans="1:4" ht="15.75" customHeight="1">
      <c r="A279" s="32"/>
      <c r="B279" s="32"/>
      <c r="C279" s="32"/>
      <c r="D279" s="32"/>
    </row>
    <row r="280" spans="1:4" ht="15.75" customHeight="1">
      <c r="A280" s="32"/>
      <c r="B280" s="32"/>
      <c r="C280" s="32"/>
      <c r="D280" s="32"/>
    </row>
    <row r="281" spans="1:4" ht="15.75" customHeight="1">
      <c r="A281" s="32"/>
      <c r="B281" s="32"/>
      <c r="C281" s="32"/>
      <c r="D281" s="32"/>
    </row>
    <row r="282" spans="1:4" ht="15.75" customHeight="1">
      <c r="A282" s="32"/>
      <c r="B282" s="32"/>
      <c r="C282" s="32"/>
      <c r="D282" s="32"/>
    </row>
    <row r="283" spans="1:4" ht="15.75" customHeight="1">
      <c r="A283" s="32"/>
      <c r="B283" s="32"/>
      <c r="C283" s="32"/>
      <c r="D283" s="32"/>
    </row>
    <row r="284" spans="1:4" ht="15.75" customHeight="1">
      <c r="A284" s="32"/>
      <c r="B284" s="32"/>
      <c r="C284" s="32"/>
      <c r="D284" s="32"/>
    </row>
    <row r="285" spans="1:4" ht="15.75" customHeight="1">
      <c r="A285" s="32"/>
      <c r="B285" s="32"/>
      <c r="C285" s="32"/>
      <c r="D285" s="32"/>
    </row>
    <row r="286" spans="1:4" ht="15.75" customHeight="1">
      <c r="A286" s="32"/>
      <c r="B286" s="32"/>
      <c r="C286" s="32"/>
      <c r="D286" s="32"/>
    </row>
    <row r="287" spans="1:4" ht="15.75" customHeight="1">
      <c r="A287" s="32"/>
      <c r="B287" s="32"/>
      <c r="C287" s="32"/>
      <c r="D287" s="32"/>
    </row>
    <row r="288" spans="1:4" ht="15.75" customHeight="1">
      <c r="A288" s="32"/>
      <c r="B288" s="32"/>
      <c r="C288" s="32"/>
      <c r="D288" s="32"/>
    </row>
    <row r="289" spans="1:4" ht="15.75" customHeight="1">
      <c r="A289" s="32"/>
      <c r="B289" s="32"/>
      <c r="C289" s="32"/>
      <c r="D289" s="32"/>
    </row>
    <row r="290" spans="1:4" ht="15.75" customHeight="1">
      <c r="A290" s="32"/>
      <c r="B290" s="32"/>
      <c r="C290" s="32"/>
      <c r="D290" s="32"/>
    </row>
    <row r="291" spans="1:4" ht="15.75" customHeight="1">
      <c r="A291" s="32"/>
      <c r="B291" s="32"/>
      <c r="C291" s="32"/>
      <c r="D291" s="32"/>
    </row>
    <row r="292" spans="1:4" ht="15.75" customHeight="1">
      <c r="A292" s="32"/>
      <c r="B292" s="32"/>
      <c r="C292" s="32"/>
      <c r="D292" s="32"/>
    </row>
    <row r="293" spans="1:4" ht="15.75" customHeight="1">
      <c r="A293" s="32"/>
      <c r="B293" s="32"/>
      <c r="C293" s="32"/>
      <c r="D293" s="32"/>
    </row>
    <row r="294" spans="1:4" ht="15.75" customHeight="1">
      <c r="A294" s="32"/>
      <c r="B294" s="32"/>
      <c r="C294" s="32"/>
      <c r="D294" s="32"/>
    </row>
    <row r="295" spans="1:4" ht="15.75" customHeight="1">
      <c r="A295" s="32"/>
      <c r="B295" s="32"/>
      <c r="C295" s="32"/>
      <c r="D295" s="32"/>
    </row>
    <row r="296" spans="1:4" ht="15.75" customHeight="1">
      <c r="A296" s="32"/>
      <c r="B296" s="32"/>
      <c r="C296" s="32"/>
      <c r="D296" s="32"/>
    </row>
    <row r="297" spans="1:4" ht="15.75" customHeight="1">
      <c r="A297" s="32"/>
      <c r="B297" s="32"/>
      <c r="C297" s="32"/>
      <c r="D297" s="32"/>
    </row>
    <row r="298" spans="1:4" ht="15.75" customHeight="1">
      <c r="A298" s="32"/>
      <c r="B298" s="32"/>
      <c r="C298" s="32"/>
      <c r="D298" s="32"/>
    </row>
    <row r="299" spans="1:4" ht="15.75" customHeight="1">
      <c r="A299" s="32"/>
      <c r="B299" s="32"/>
      <c r="C299" s="32"/>
      <c r="D299" s="32"/>
    </row>
    <row r="300" spans="1:4" ht="15.75" customHeight="1">
      <c r="A300" s="32"/>
      <c r="B300" s="32"/>
      <c r="C300" s="32"/>
      <c r="D300" s="32"/>
    </row>
    <row r="301" spans="1:4" ht="15.75" customHeight="1">
      <c r="A301" s="32"/>
      <c r="B301" s="32"/>
      <c r="C301" s="32"/>
      <c r="D301" s="32"/>
    </row>
    <row r="302" spans="1:4" ht="15.75" customHeight="1">
      <c r="A302" s="32"/>
      <c r="B302" s="32"/>
      <c r="C302" s="32"/>
      <c r="D302" s="32"/>
    </row>
    <row r="303" spans="1:4" ht="15.75" customHeight="1">
      <c r="A303" s="32"/>
      <c r="B303" s="32"/>
      <c r="C303" s="32"/>
      <c r="D303" s="32"/>
    </row>
    <row r="304" spans="1:4" ht="15.75" customHeight="1">
      <c r="A304" s="32"/>
      <c r="B304" s="32"/>
      <c r="C304" s="32"/>
      <c r="D304" s="32"/>
    </row>
    <row r="305" spans="1:4" ht="15.75" customHeight="1">
      <c r="A305" s="32"/>
      <c r="B305" s="32"/>
      <c r="C305" s="32"/>
      <c r="D305" s="32"/>
    </row>
    <row r="306" spans="1:4" ht="15.75" customHeight="1">
      <c r="A306" s="32"/>
      <c r="B306" s="32"/>
      <c r="C306" s="32"/>
      <c r="D306" s="32"/>
    </row>
    <row r="307" spans="1:4" ht="15.75" customHeight="1">
      <c r="A307" s="32"/>
      <c r="B307" s="32"/>
      <c r="C307" s="32"/>
      <c r="D307" s="32"/>
    </row>
    <row r="308" spans="1:4" ht="15.75" customHeight="1">
      <c r="A308" s="32"/>
      <c r="B308" s="32"/>
      <c r="C308" s="32"/>
      <c r="D308" s="32"/>
    </row>
    <row r="309" spans="1:4" ht="15.75" customHeight="1">
      <c r="A309" s="32"/>
      <c r="B309" s="32"/>
      <c r="C309" s="32"/>
      <c r="D309" s="32"/>
    </row>
    <row r="310" spans="1:4" ht="15.75" customHeight="1">
      <c r="A310" s="32"/>
      <c r="B310" s="32"/>
      <c r="C310" s="32"/>
      <c r="D310" s="32"/>
    </row>
    <row r="311" spans="1:4" ht="15.75" customHeight="1">
      <c r="A311" s="32"/>
      <c r="B311" s="32"/>
      <c r="C311" s="32"/>
      <c r="D311" s="32"/>
    </row>
    <row r="312" spans="1:4" ht="15.75" customHeight="1">
      <c r="A312" s="32"/>
      <c r="B312" s="32"/>
      <c r="C312" s="32"/>
      <c r="D312" s="32"/>
    </row>
    <row r="313" spans="1:4" ht="15.75" customHeight="1">
      <c r="A313" s="32"/>
      <c r="B313" s="32"/>
      <c r="C313" s="32"/>
      <c r="D313" s="32"/>
    </row>
    <row r="314" spans="1:4" ht="15.75" customHeight="1">
      <c r="A314" s="32"/>
      <c r="B314" s="32"/>
      <c r="C314" s="32"/>
      <c r="D314" s="32"/>
    </row>
    <row r="315" spans="1:4" ht="15.75" customHeight="1">
      <c r="A315" s="32"/>
      <c r="B315" s="32"/>
      <c r="C315" s="32"/>
      <c r="D315" s="32"/>
    </row>
    <row r="316" spans="1:4" ht="15.75" customHeight="1">
      <c r="A316" s="32"/>
      <c r="B316" s="32"/>
      <c r="C316" s="32"/>
      <c r="D316" s="32"/>
    </row>
    <row r="317" spans="1:4" ht="15.75" customHeight="1">
      <c r="A317" s="32"/>
      <c r="B317" s="32"/>
      <c r="C317" s="32"/>
      <c r="D317" s="32"/>
    </row>
    <row r="318" spans="1:4" ht="15.75" customHeight="1">
      <c r="A318" s="32"/>
      <c r="B318" s="32"/>
      <c r="C318" s="32"/>
      <c r="D318" s="32"/>
    </row>
    <row r="319" spans="1:4" ht="15.75" customHeight="1">
      <c r="A319" s="32"/>
      <c r="B319" s="32"/>
      <c r="C319" s="32"/>
      <c r="D319" s="32"/>
    </row>
    <row r="320" spans="1:4" ht="15.75" customHeight="1">
      <c r="A320" s="32"/>
      <c r="B320" s="32"/>
      <c r="C320" s="32"/>
      <c r="D320" s="32"/>
    </row>
    <row r="321" spans="1:4" ht="15.75" customHeight="1">
      <c r="A321" s="32"/>
      <c r="B321" s="32"/>
      <c r="C321" s="32"/>
      <c r="D321" s="32"/>
    </row>
    <row r="322" spans="1:4" ht="15.75" customHeight="1">
      <c r="A322" s="32"/>
      <c r="B322" s="32"/>
      <c r="C322" s="32"/>
      <c r="D322" s="32"/>
    </row>
    <row r="323" spans="1:4" ht="15.75" customHeight="1">
      <c r="A323" s="32"/>
      <c r="B323" s="32"/>
      <c r="C323" s="32"/>
      <c r="D323" s="32"/>
    </row>
    <row r="324" spans="1:4" ht="15.75" customHeight="1">
      <c r="A324" s="32"/>
      <c r="B324" s="32"/>
      <c r="C324" s="32"/>
      <c r="D324" s="32"/>
    </row>
    <row r="325" spans="1:4" ht="15.75" customHeight="1">
      <c r="A325" s="32"/>
      <c r="B325" s="32"/>
      <c r="C325" s="32"/>
      <c r="D325" s="32"/>
    </row>
    <row r="326" spans="1:4" ht="15.75" customHeight="1">
      <c r="A326" s="32"/>
      <c r="B326" s="32"/>
      <c r="C326" s="32"/>
      <c r="D326" s="32"/>
    </row>
    <row r="327" spans="1:4" ht="15.75" customHeight="1">
      <c r="A327" s="32"/>
      <c r="B327" s="32"/>
      <c r="C327" s="32"/>
      <c r="D327" s="32"/>
    </row>
    <row r="328" spans="1:4" ht="15.75" customHeight="1">
      <c r="A328" s="32"/>
      <c r="B328" s="32"/>
      <c r="C328" s="32"/>
      <c r="D328" s="32"/>
    </row>
    <row r="329" spans="1:4" ht="15.75" customHeight="1">
      <c r="A329" s="32"/>
      <c r="B329" s="32"/>
      <c r="C329" s="32"/>
      <c r="D329" s="32"/>
    </row>
    <row r="330" spans="1:4" ht="15.75" customHeight="1">
      <c r="A330" s="32"/>
      <c r="B330" s="32"/>
      <c r="C330" s="32"/>
      <c r="D330" s="32"/>
    </row>
    <row r="331" spans="1:4" ht="15.75" customHeight="1">
      <c r="A331" s="32"/>
      <c r="B331" s="32"/>
      <c r="C331" s="32"/>
      <c r="D331" s="32"/>
    </row>
    <row r="332" spans="1:4" ht="15.75" customHeight="1">
      <c r="A332" s="32"/>
      <c r="B332" s="32"/>
      <c r="C332" s="32"/>
      <c r="D332" s="32"/>
    </row>
    <row r="333" spans="1:4" ht="15.75" customHeight="1">
      <c r="A333" s="32"/>
      <c r="B333" s="32"/>
      <c r="C333" s="32"/>
      <c r="D333" s="32"/>
    </row>
    <row r="334" spans="1:4" ht="15.75" customHeight="1">
      <c r="A334" s="32"/>
      <c r="B334" s="32"/>
      <c r="C334" s="32"/>
      <c r="D334" s="32"/>
    </row>
    <row r="335" spans="1:4" ht="15.75" customHeight="1">
      <c r="A335" s="32"/>
      <c r="B335" s="32"/>
      <c r="C335" s="32"/>
      <c r="D335" s="32"/>
    </row>
    <row r="336" spans="1:4" ht="15.75" customHeight="1">
      <c r="A336" s="32"/>
      <c r="B336" s="32"/>
      <c r="C336" s="32"/>
      <c r="D336" s="32"/>
    </row>
    <row r="337" spans="1:4" ht="15.75" customHeight="1">
      <c r="A337" s="32"/>
      <c r="B337" s="32"/>
      <c r="C337" s="32"/>
      <c r="D337" s="32"/>
    </row>
    <row r="338" spans="1:4" ht="15.75" customHeight="1">
      <c r="A338" s="32"/>
      <c r="B338" s="32"/>
      <c r="C338" s="32"/>
      <c r="D338" s="32"/>
    </row>
    <row r="339" spans="1:4" ht="15.75" customHeight="1">
      <c r="A339" s="32"/>
      <c r="B339" s="32"/>
      <c r="C339" s="32"/>
      <c r="D339" s="32"/>
    </row>
    <row r="340" spans="1:4" ht="15.75" customHeight="1">
      <c r="A340" s="32"/>
      <c r="B340" s="32"/>
      <c r="C340" s="32"/>
      <c r="D340" s="32"/>
    </row>
    <row r="341" spans="1:4" ht="15.75" customHeight="1">
      <c r="A341" s="32"/>
      <c r="B341" s="32"/>
      <c r="C341" s="32"/>
      <c r="D341" s="32"/>
    </row>
    <row r="342" spans="1:4" ht="15.75" customHeight="1">
      <c r="A342" s="32"/>
      <c r="B342" s="32"/>
      <c r="C342" s="32"/>
      <c r="D342" s="32"/>
    </row>
    <row r="343" spans="1:4" ht="15.75" customHeight="1">
      <c r="A343" s="32"/>
      <c r="B343" s="32"/>
      <c r="C343" s="32"/>
      <c r="D343" s="32"/>
    </row>
    <row r="344" spans="1:4" ht="15.75" customHeight="1">
      <c r="A344" s="32"/>
      <c r="B344" s="32"/>
      <c r="C344" s="32"/>
      <c r="D344" s="32"/>
    </row>
    <row r="345" spans="1:4" ht="15.75" customHeight="1">
      <c r="A345" s="32"/>
      <c r="B345" s="32"/>
      <c r="C345" s="32"/>
      <c r="D345" s="32"/>
    </row>
    <row r="346" spans="1:4" ht="15.75" customHeight="1">
      <c r="A346" s="32"/>
      <c r="B346" s="32"/>
      <c r="C346" s="32"/>
      <c r="D346" s="32"/>
    </row>
    <row r="347" spans="1:4" ht="15.75" customHeight="1">
      <c r="A347" s="32"/>
      <c r="B347" s="32"/>
      <c r="C347" s="32"/>
      <c r="D347" s="32"/>
    </row>
    <row r="348" spans="1:4" ht="15.75" customHeight="1">
      <c r="A348" s="32"/>
      <c r="B348" s="32"/>
      <c r="C348" s="32"/>
      <c r="D348" s="32"/>
    </row>
    <row r="349" spans="1:4" ht="15.75" customHeight="1">
      <c r="A349" s="32"/>
      <c r="B349" s="32"/>
      <c r="C349" s="32"/>
      <c r="D349" s="32"/>
    </row>
    <row r="350" spans="1:4" ht="15.75" customHeight="1">
      <c r="A350" s="32"/>
      <c r="B350" s="32"/>
      <c r="C350" s="32"/>
      <c r="D350" s="32"/>
    </row>
    <row r="351" spans="1:4" ht="15.75" customHeight="1">
      <c r="A351" s="32"/>
      <c r="B351" s="32"/>
      <c r="C351" s="32"/>
      <c r="D351" s="32"/>
    </row>
    <row r="352" spans="1:4" ht="15.75" customHeight="1">
      <c r="A352" s="32"/>
      <c r="B352" s="32"/>
      <c r="C352" s="32"/>
      <c r="D352" s="32"/>
    </row>
    <row r="353" spans="1:4" ht="15.75" customHeight="1">
      <c r="A353" s="32"/>
      <c r="B353" s="32"/>
      <c r="C353" s="32"/>
      <c r="D353" s="32"/>
    </row>
    <row r="354" spans="1:4" ht="15.75" customHeight="1">
      <c r="A354" s="32"/>
      <c r="B354" s="32"/>
      <c r="C354" s="32"/>
      <c r="D354" s="32"/>
    </row>
    <row r="355" spans="1:4" ht="15.75" customHeight="1">
      <c r="A355" s="32"/>
      <c r="B355" s="32"/>
      <c r="C355" s="32"/>
      <c r="D355" s="32"/>
    </row>
    <row r="356" spans="1:4" ht="15.75" customHeight="1">
      <c r="A356" s="32"/>
      <c r="B356" s="32"/>
      <c r="C356" s="32"/>
      <c r="D356" s="32"/>
    </row>
    <row r="357" spans="1:4" ht="15.75" customHeight="1">
      <c r="A357" s="32"/>
      <c r="B357" s="32"/>
      <c r="C357" s="32"/>
      <c r="D357" s="32"/>
    </row>
    <row r="358" spans="1:4" ht="15.75" customHeight="1">
      <c r="A358" s="32"/>
      <c r="B358" s="32"/>
      <c r="C358" s="32"/>
      <c r="D358" s="32"/>
    </row>
    <row r="359" spans="1:4" ht="15.75" customHeight="1">
      <c r="A359" s="32"/>
      <c r="B359" s="32"/>
      <c r="C359" s="32"/>
      <c r="D359" s="32"/>
    </row>
    <row r="360" spans="1:4" ht="15.75" customHeight="1">
      <c r="A360" s="32"/>
      <c r="B360" s="32"/>
      <c r="C360" s="32"/>
      <c r="D360" s="32"/>
    </row>
    <row r="361" spans="1:4" ht="15.75" customHeight="1">
      <c r="A361" s="32"/>
      <c r="B361" s="32"/>
      <c r="C361" s="32"/>
      <c r="D361" s="32"/>
    </row>
    <row r="362" spans="1:4" ht="15.75" customHeight="1">
      <c r="A362" s="32"/>
      <c r="B362" s="32"/>
      <c r="C362" s="32"/>
      <c r="D362" s="32"/>
    </row>
    <row r="363" spans="1:4" ht="15.75" customHeight="1">
      <c r="A363" s="32"/>
      <c r="B363" s="32"/>
      <c r="C363" s="32"/>
      <c r="D363" s="32"/>
    </row>
    <row r="364" spans="1:4" ht="15.75" customHeight="1">
      <c r="A364" s="32"/>
      <c r="B364" s="32"/>
      <c r="C364" s="32"/>
      <c r="D364" s="32"/>
    </row>
    <row r="365" spans="1:4" ht="15.75" customHeight="1">
      <c r="A365" s="32"/>
      <c r="B365" s="32"/>
      <c r="C365" s="32"/>
      <c r="D365" s="32"/>
    </row>
    <row r="366" spans="1:4" ht="15.75" customHeight="1">
      <c r="A366" s="32"/>
      <c r="B366" s="32"/>
      <c r="C366" s="32"/>
      <c r="D366" s="32"/>
    </row>
    <row r="367" spans="1:4" ht="15.75" customHeight="1">
      <c r="A367" s="32"/>
      <c r="B367" s="32"/>
      <c r="C367" s="32"/>
      <c r="D367" s="32"/>
    </row>
    <row r="368" spans="1:4" ht="15.75" customHeight="1">
      <c r="A368" s="32"/>
      <c r="B368" s="32"/>
      <c r="C368" s="32"/>
      <c r="D368" s="32"/>
    </row>
    <row r="369" spans="1:4" ht="15.75" customHeight="1">
      <c r="A369" s="32"/>
      <c r="B369" s="32"/>
      <c r="C369" s="32"/>
      <c r="D369" s="32"/>
    </row>
    <row r="370" spans="1:4" ht="15.75" customHeight="1">
      <c r="A370" s="32"/>
      <c r="B370" s="32"/>
      <c r="C370" s="32"/>
      <c r="D370" s="32"/>
    </row>
    <row r="371" spans="1:4" ht="15.75" customHeight="1">
      <c r="A371" s="32"/>
      <c r="B371" s="32"/>
      <c r="C371" s="32"/>
      <c r="D371" s="32"/>
    </row>
    <row r="372" spans="1:4" ht="15.75" customHeight="1">
      <c r="A372" s="32"/>
      <c r="B372" s="32"/>
      <c r="C372" s="32"/>
      <c r="D372" s="32"/>
    </row>
    <row r="373" spans="1:4" ht="15.75" customHeight="1">
      <c r="A373" s="32"/>
      <c r="B373" s="32"/>
      <c r="C373" s="32"/>
      <c r="D373" s="32"/>
    </row>
    <row r="374" spans="1:4" ht="15.75" customHeight="1">
      <c r="A374" s="32"/>
      <c r="B374" s="32"/>
      <c r="C374" s="32"/>
      <c r="D374" s="32"/>
    </row>
    <row r="375" spans="1:4" ht="15.75" customHeight="1">
      <c r="A375" s="32"/>
      <c r="B375" s="32"/>
      <c r="C375" s="32"/>
      <c r="D375" s="32"/>
    </row>
    <row r="376" spans="1:4" ht="15.75" customHeight="1">
      <c r="A376" s="32"/>
      <c r="B376" s="32"/>
      <c r="C376" s="32"/>
      <c r="D376" s="32"/>
    </row>
    <row r="377" spans="1:4" ht="15.75" customHeight="1">
      <c r="A377" s="32"/>
      <c r="B377" s="32"/>
      <c r="C377" s="32"/>
      <c r="D377" s="32"/>
    </row>
    <row r="378" spans="1:4" ht="15.75" customHeight="1">
      <c r="A378" s="32"/>
      <c r="B378" s="32"/>
      <c r="C378" s="32"/>
      <c r="D378" s="32"/>
    </row>
    <row r="379" spans="1:4" ht="15.75" customHeight="1">
      <c r="A379" s="32"/>
      <c r="B379" s="32"/>
      <c r="C379" s="32"/>
      <c r="D379" s="32"/>
    </row>
    <row r="380" spans="1:4" ht="15.75" customHeight="1">
      <c r="A380" s="32"/>
      <c r="B380" s="32"/>
      <c r="C380" s="32"/>
      <c r="D380" s="32"/>
    </row>
    <row r="381" spans="1:4" ht="15.75" customHeight="1">
      <c r="A381" s="32"/>
      <c r="B381" s="32"/>
      <c r="C381" s="32"/>
      <c r="D381" s="32"/>
    </row>
    <row r="382" spans="1:4" ht="15.75" customHeight="1">
      <c r="A382" s="32"/>
      <c r="B382" s="32"/>
      <c r="C382" s="32"/>
      <c r="D382" s="32"/>
    </row>
    <row r="383" spans="1:4" ht="15.75" customHeight="1">
      <c r="A383" s="32"/>
      <c r="B383" s="32"/>
      <c r="C383" s="32"/>
      <c r="D383" s="32"/>
    </row>
    <row r="384" spans="1:4" ht="15.75" customHeight="1">
      <c r="A384" s="32"/>
      <c r="B384" s="32"/>
      <c r="C384" s="32"/>
      <c r="D384" s="32"/>
    </row>
    <row r="385" spans="1:4" ht="15.75" customHeight="1">
      <c r="A385" s="32"/>
      <c r="B385" s="32"/>
      <c r="C385" s="32"/>
      <c r="D385" s="32"/>
    </row>
    <row r="386" spans="1:4" ht="15.75" customHeight="1">
      <c r="A386" s="32"/>
      <c r="B386" s="32"/>
      <c r="C386" s="32"/>
      <c r="D386" s="32"/>
    </row>
    <row r="387" spans="1:4" ht="15.75" customHeight="1">
      <c r="A387" s="32"/>
      <c r="B387" s="32"/>
      <c r="C387" s="32"/>
      <c r="D387" s="32"/>
    </row>
    <row r="388" spans="1:4" ht="15.75" customHeight="1">
      <c r="A388" s="32"/>
      <c r="B388" s="32"/>
      <c r="C388" s="32"/>
      <c r="D388" s="32"/>
    </row>
    <row r="389" spans="1:4" ht="15.75" customHeight="1">
      <c r="A389" s="32"/>
      <c r="B389" s="32"/>
      <c r="C389" s="32"/>
      <c r="D389" s="32"/>
    </row>
    <row r="390" spans="1:4" ht="15.75" customHeight="1">
      <c r="A390" s="32"/>
      <c r="B390" s="32"/>
      <c r="C390" s="32"/>
      <c r="D390" s="32"/>
    </row>
    <row r="391" spans="1:4" ht="15.75" customHeight="1">
      <c r="A391" s="32"/>
      <c r="B391" s="32"/>
      <c r="C391" s="32"/>
      <c r="D391" s="32"/>
    </row>
    <row r="392" spans="1:4" ht="15.75" customHeight="1">
      <c r="A392" s="32"/>
      <c r="B392" s="32"/>
      <c r="C392" s="32"/>
      <c r="D392" s="32"/>
    </row>
    <row r="393" spans="1:4" ht="15.75" customHeight="1">
      <c r="A393" s="32"/>
      <c r="B393" s="32"/>
      <c r="C393" s="32"/>
      <c r="D393" s="32"/>
    </row>
    <row r="394" spans="1:4" ht="15.75" customHeight="1">
      <c r="A394" s="32"/>
      <c r="B394" s="32"/>
      <c r="C394" s="32"/>
      <c r="D394" s="32"/>
    </row>
    <row r="395" spans="1:4" ht="15.75" customHeight="1">
      <c r="A395" s="32"/>
      <c r="B395" s="32"/>
      <c r="C395" s="32"/>
      <c r="D395" s="32"/>
    </row>
    <row r="396" spans="1:4" ht="15.75" customHeight="1">
      <c r="A396" s="32"/>
      <c r="B396" s="32"/>
      <c r="C396" s="32"/>
      <c r="D396" s="32"/>
    </row>
    <row r="397" spans="1:4" ht="15.75" customHeight="1">
      <c r="A397" s="32"/>
      <c r="B397" s="32"/>
      <c r="C397" s="32"/>
      <c r="D397" s="32"/>
    </row>
    <row r="398" spans="1:4" ht="15.75" customHeight="1">
      <c r="A398" s="32"/>
      <c r="B398" s="32"/>
      <c r="C398" s="32"/>
      <c r="D398" s="32"/>
    </row>
    <row r="399" spans="1:4" ht="15.75" customHeight="1">
      <c r="A399" s="32"/>
      <c r="B399" s="32"/>
      <c r="C399" s="32"/>
      <c r="D399" s="32"/>
    </row>
    <row r="400" spans="1:4" ht="15.75" customHeight="1">
      <c r="A400" s="32"/>
      <c r="B400" s="32"/>
      <c r="C400" s="32"/>
      <c r="D400" s="32"/>
    </row>
    <row r="401" spans="1:4" ht="15.75" customHeight="1">
      <c r="A401" s="32"/>
      <c r="B401" s="32"/>
      <c r="C401" s="32"/>
      <c r="D401" s="32"/>
    </row>
    <row r="402" spans="1:4" ht="15.75" customHeight="1">
      <c r="A402" s="32"/>
      <c r="B402" s="32"/>
      <c r="C402" s="32"/>
      <c r="D402" s="32"/>
    </row>
    <row r="403" spans="1:4" ht="15.75" customHeight="1">
      <c r="A403" s="32"/>
      <c r="B403" s="32"/>
      <c r="C403" s="32"/>
      <c r="D403" s="32"/>
    </row>
    <row r="404" spans="1:4" ht="15.75" customHeight="1">
      <c r="A404" s="32"/>
      <c r="B404" s="32"/>
      <c r="C404" s="32"/>
      <c r="D404" s="32"/>
    </row>
    <row r="405" spans="1:4" ht="15.75" customHeight="1">
      <c r="A405" s="32"/>
      <c r="B405" s="32"/>
      <c r="C405" s="32"/>
      <c r="D405" s="32"/>
    </row>
    <row r="406" spans="1:4" ht="15.75" customHeight="1">
      <c r="A406" s="32"/>
      <c r="B406" s="32"/>
      <c r="C406" s="32"/>
      <c r="D406" s="32"/>
    </row>
    <row r="407" spans="1:4" ht="15.75" customHeight="1">
      <c r="A407" s="32"/>
      <c r="B407" s="32"/>
      <c r="C407" s="32"/>
      <c r="D407" s="32"/>
    </row>
    <row r="408" spans="1:4" ht="15.75" customHeight="1">
      <c r="A408" s="32"/>
      <c r="B408" s="32"/>
      <c r="C408" s="32"/>
      <c r="D408" s="32"/>
    </row>
    <row r="409" spans="1:4" ht="15.75" customHeight="1">
      <c r="A409" s="32"/>
      <c r="B409" s="32"/>
      <c r="C409" s="32"/>
      <c r="D409" s="32"/>
    </row>
    <row r="410" spans="1:4" ht="15.75" customHeight="1">
      <c r="A410" s="32"/>
      <c r="B410" s="32"/>
      <c r="C410" s="32"/>
      <c r="D410" s="32"/>
    </row>
    <row r="411" spans="1:4" ht="15.75" customHeight="1">
      <c r="A411" s="32"/>
      <c r="B411" s="32"/>
      <c r="C411" s="32"/>
      <c r="D411" s="32"/>
    </row>
    <row r="412" spans="1:4" ht="15.75" customHeight="1">
      <c r="A412" s="32"/>
      <c r="B412" s="32"/>
      <c r="C412" s="32"/>
      <c r="D412" s="32"/>
    </row>
    <row r="413" spans="1:4" ht="15.75" customHeight="1">
      <c r="A413" s="32"/>
      <c r="B413" s="32"/>
      <c r="C413" s="32"/>
      <c r="D413" s="32"/>
    </row>
    <row r="414" spans="1:4" ht="15.75" customHeight="1">
      <c r="A414" s="32"/>
      <c r="B414" s="32"/>
      <c r="C414" s="32"/>
      <c r="D414" s="32"/>
    </row>
    <row r="415" spans="1:4" ht="15.75" customHeight="1">
      <c r="A415" s="32"/>
      <c r="B415" s="32"/>
      <c r="C415" s="32"/>
      <c r="D415" s="32"/>
    </row>
    <row r="416" spans="1:4" ht="15.75" customHeight="1">
      <c r="A416" s="32"/>
      <c r="B416" s="32"/>
      <c r="C416" s="32"/>
      <c r="D416" s="32"/>
    </row>
    <row r="417" spans="1:4" ht="15.75" customHeight="1">
      <c r="A417" s="32"/>
      <c r="B417" s="32"/>
      <c r="C417" s="32"/>
      <c r="D417" s="32"/>
    </row>
    <row r="418" spans="1:4" ht="15.75" customHeight="1">
      <c r="A418" s="32"/>
      <c r="B418" s="32"/>
      <c r="C418" s="32"/>
      <c r="D418" s="32"/>
    </row>
    <row r="419" spans="1:4" ht="15.75" customHeight="1">
      <c r="A419" s="32"/>
      <c r="B419" s="32"/>
      <c r="C419" s="32"/>
      <c r="D419" s="32"/>
    </row>
    <row r="420" spans="1:4" ht="15.75" customHeight="1">
      <c r="A420" s="32"/>
      <c r="B420" s="32"/>
      <c r="C420" s="32"/>
      <c r="D420" s="32"/>
    </row>
    <row r="421" spans="1:4" ht="15.75" customHeight="1">
      <c r="A421" s="32"/>
      <c r="B421" s="32"/>
      <c r="C421" s="32"/>
      <c r="D421" s="32"/>
    </row>
    <row r="422" spans="1:4" ht="15.75" customHeight="1">
      <c r="A422" s="32"/>
      <c r="B422" s="32"/>
      <c r="C422" s="32"/>
      <c r="D422" s="32"/>
    </row>
    <row r="423" spans="1:4" ht="15.75" customHeight="1">
      <c r="A423" s="32"/>
      <c r="B423" s="32"/>
      <c r="C423" s="32"/>
      <c r="D423" s="32"/>
    </row>
    <row r="424" spans="1:4" ht="15.75" customHeight="1">
      <c r="A424" s="32"/>
      <c r="B424" s="32"/>
      <c r="C424" s="32"/>
      <c r="D424" s="32"/>
    </row>
    <row r="425" spans="1:4" ht="15.75" customHeight="1">
      <c r="A425" s="32"/>
      <c r="B425" s="32"/>
      <c r="C425" s="32"/>
      <c r="D425" s="32"/>
    </row>
    <row r="426" spans="1:4" ht="15.75" customHeight="1">
      <c r="A426" s="32"/>
      <c r="B426" s="32"/>
      <c r="C426" s="32"/>
      <c r="D426" s="32"/>
    </row>
    <row r="427" spans="1:4" ht="15.75" customHeight="1">
      <c r="A427" s="32"/>
      <c r="B427" s="32"/>
      <c r="C427" s="32"/>
      <c r="D427" s="32"/>
    </row>
    <row r="428" spans="1:4" ht="15.75" customHeight="1">
      <c r="A428" s="32"/>
      <c r="B428" s="32"/>
      <c r="C428" s="32"/>
      <c r="D428" s="32"/>
    </row>
    <row r="429" spans="1:4" ht="15.75" customHeight="1">
      <c r="A429" s="32"/>
      <c r="B429" s="32"/>
      <c r="C429" s="32"/>
      <c r="D429" s="32"/>
    </row>
    <row r="430" spans="1:4" ht="15.75" customHeight="1">
      <c r="A430" s="32"/>
      <c r="B430" s="32"/>
      <c r="C430" s="32"/>
      <c r="D430" s="32"/>
    </row>
    <row r="431" spans="1:4" ht="15.75" customHeight="1">
      <c r="A431" s="32"/>
      <c r="B431" s="32"/>
      <c r="C431" s="32"/>
      <c r="D431" s="32"/>
    </row>
    <row r="432" spans="1:4" ht="15.75" customHeight="1">
      <c r="A432" s="32"/>
      <c r="B432" s="32"/>
      <c r="C432" s="32"/>
      <c r="D432" s="32"/>
    </row>
    <row r="433" spans="1:4" ht="15.75" customHeight="1">
      <c r="A433" s="32"/>
      <c r="B433" s="32"/>
      <c r="C433" s="32"/>
      <c r="D433" s="32"/>
    </row>
    <row r="434" spans="1:4" ht="15.75" customHeight="1">
      <c r="A434" s="32"/>
      <c r="B434" s="32"/>
      <c r="C434" s="32"/>
      <c r="D434" s="32"/>
    </row>
    <row r="435" spans="1:4" ht="15.75" customHeight="1">
      <c r="A435" s="32"/>
      <c r="B435" s="32"/>
      <c r="C435" s="32"/>
      <c r="D435" s="32"/>
    </row>
    <row r="436" spans="1:4" ht="15.75" customHeight="1">
      <c r="A436" s="32"/>
      <c r="B436" s="32"/>
      <c r="C436" s="32"/>
      <c r="D436" s="32"/>
    </row>
    <row r="437" spans="1:4" ht="15.75" customHeight="1">
      <c r="A437" s="32"/>
      <c r="B437" s="32"/>
      <c r="C437" s="32"/>
      <c r="D437" s="32"/>
    </row>
    <row r="438" spans="1:4" ht="15.75" customHeight="1">
      <c r="A438" s="32"/>
      <c r="B438" s="32"/>
      <c r="C438" s="32"/>
      <c r="D438" s="32"/>
    </row>
    <row r="439" spans="1:4" ht="15.75" customHeight="1">
      <c r="A439" s="32"/>
      <c r="B439" s="32"/>
      <c r="C439" s="32"/>
      <c r="D439" s="32"/>
    </row>
    <row r="440" spans="1:4" ht="15.75" customHeight="1">
      <c r="A440" s="32"/>
      <c r="B440" s="32"/>
      <c r="C440" s="32"/>
      <c r="D440" s="32"/>
    </row>
    <row r="441" spans="1:4" ht="15.75" customHeight="1">
      <c r="A441" s="32"/>
      <c r="B441" s="32"/>
      <c r="C441" s="32"/>
      <c r="D441" s="32"/>
    </row>
    <row r="442" spans="1:4" ht="15.75" customHeight="1">
      <c r="A442" s="32"/>
      <c r="B442" s="32"/>
      <c r="C442" s="32"/>
      <c r="D442" s="32"/>
    </row>
    <row r="443" spans="1:4" ht="15.75" customHeight="1">
      <c r="A443" s="32"/>
      <c r="B443" s="32"/>
      <c r="C443" s="32"/>
      <c r="D443" s="32"/>
    </row>
    <row r="444" spans="1:4" ht="15.75" customHeight="1">
      <c r="A444" s="32"/>
      <c r="B444" s="32"/>
      <c r="C444" s="32"/>
      <c r="D444" s="32"/>
    </row>
    <row r="445" spans="1:4" ht="15.75" customHeight="1">
      <c r="A445" s="32"/>
      <c r="B445" s="32"/>
      <c r="C445" s="32"/>
      <c r="D445" s="32"/>
    </row>
    <row r="446" spans="1:4" ht="15.75" customHeight="1">
      <c r="A446" s="32"/>
      <c r="B446" s="32"/>
      <c r="C446" s="32"/>
      <c r="D446" s="32"/>
    </row>
    <row r="447" spans="1:4" ht="15.75" customHeight="1">
      <c r="A447" s="32"/>
      <c r="B447" s="32"/>
      <c r="C447" s="32"/>
      <c r="D447" s="32"/>
    </row>
    <row r="448" spans="1:4" ht="15.75" customHeight="1">
      <c r="A448" s="32"/>
      <c r="B448" s="32"/>
      <c r="C448" s="32"/>
      <c r="D448" s="32"/>
    </row>
    <row r="449" spans="1:4" ht="15.75" customHeight="1">
      <c r="A449" s="32"/>
      <c r="B449" s="32"/>
      <c r="C449" s="32"/>
      <c r="D449" s="32"/>
    </row>
    <row r="450" spans="1:4" ht="15.75" customHeight="1">
      <c r="A450" s="32"/>
      <c r="B450" s="32"/>
      <c r="C450" s="32"/>
      <c r="D450" s="32"/>
    </row>
    <row r="451" spans="1:4" ht="15.75" customHeight="1">
      <c r="A451" s="32"/>
      <c r="B451" s="32"/>
      <c r="C451" s="32"/>
      <c r="D451" s="32"/>
    </row>
    <row r="452" spans="1:4" ht="15.75" customHeight="1">
      <c r="A452" s="32"/>
      <c r="B452" s="32"/>
      <c r="C452" s="32"/>
      <c r="D452" s="32"/>
    </row>
    <row r="453" spans="1:4" ht="15.75" customHeight="1">
      <c r="A453" s="32"/>
      <c r="B453" s="32"/>
      <c r="C453" s="32"/>
      <c r="D453" s="32"/>
    </row>
    <row r="454" spans="1:4" ht="15.75" customHeight="1">
      <c r="A454" s="32"/>
      <c r="B454" s="32"/>
      <c r="C454" s="32"/>
      <c r="D454" s="32"/>
    </row>
    <row r="455" spans="1:4" ht="15.75" customHeight="1">
      <c r="A455" s="32"/>
      <c r="B455" s="32"/>
      <c r="C455" s="32"/>
      <c r="D455" s="32"/>
    </row>
    <row r="456" spans="1:4" ht="15.75" customHeight="1">
      <c r="A456" s="32"/>
      <c r="B456" s="32"/>
      <c r="C456" s="32"/>
      <c r="D456" s="32"/>
    </row>
    <row r="457" spans="1:4" ht="15.75" customHeight="1">
      <c r="A457" s="32"/>
      <c r="B457" s="32"/>
      <c r="C457" s="32"/>
      <c r="D457" s="32"/>
    </row>
    <row r="458" spans="1:4" ht="15.75" customHeight="1">
      <c r="A458" s="32"/>
      <c r="B458" s="32"/>
      <c r="C458" s="32"/>
      <c r="D458" s="32"/>
    </row>
    <row r="459" spans="1:4" ht="15.75" customHeight="1">
      <c r="A459" s="32"/>
      <c r="B459" s="32"/>
      <c r="C459" s="32"/>
      <c r="D459" s="32"/>
    </row>
    <row r="460" spans="1:4" ht="15.75" customHeight="1">
      <c r="A460" s="32"/>
      <c r="B460" s="32"/>
      <c r="C460" s="32"/>
      <c r="D460" s="32"/>
    </row>
    <row r="461" spans="1:4" ht="15.75" customHeight="1">
      <c r="A461" s="32"/>
      <c r="B461" s="32"/>
      <c r="C461" s="32"/>
      <c r="D461" s="32"/>
    </row>
    <row r="462" spans="1:4" ht="15.75" customHeight="1">
      <c r="A462" s="32"/>
      <c r="B462" s="32"/>
      <c r="C462" s="32"/>
      <c r="D462" s="32"/>
    </row>
    <row r="463" spans="1:4" ht="15.75" customHeight="1">
      <c r="A463" s="32"/>
      <c r="B463" s="32"/>
      <c r="C463" s="32"/>
      <c r="D463" s="32"/>
    </row>
    <row r="464" spans="1:4" ht="15.75" customHeight="1">
      <c r="A464" s="32"/>
      <c r="B464" s="32"/>
      <c r="C464" s="32"/>
      <c r="D464" s="32"/>
    </row>
    <row r="465" spans="1:4" ht="15.75" customHeight="1">
      <c r="A465" s="32"/>
      <c r="B465" s="32"/>
      <c r="C465" s="32"/>
      <c r="D465" s="32"/>
    </row>
    <row r="466" spans="1:4" ht="15.75" customHeight="1">
      <c r="A466" s="32"/>
      <c r="B466" s="32"/>
      <c r="C466" s="32"/>
      <c r="D466" s="32"/>
    </row>
    <row r="467" spans="1:4" ht="15.75" customHeight="1">
      <c r="A467" s="32"/>
      <c r="B467" s="32"/>
      <c r="C467" s="32"/>
      <c r="D467" s="32"/>
    </row>
    <row r="468" spans="1:4" ht="15.75" customHeight="1">
      <c r="A468" s="32"/>
      <c r="B468" s="32"/>
      <c r="C468" s="32"/>
      <c r="D468" s="32"/>
    </row>
    <row r="469" spans="1:4" ht="15.75" customHeight="1">
      <c r="A469" s="32"/>
      <c r="B469" s="32"/>
      <c r="C469" s="32"/>
      <c r="D469" s="32"/>
    </row>
    <row r="470" spans="1:4" ht="15.75" customHeight="1">
      <c r="A470" s="32"/>
      <c r="B470" s="32"/>
      <c r="C470" s="32"/>
      <c r="D470" s="32"/>
    </row>
    <row r="471" spans="1:4" ht="15.75" customHeight="1">
      <c r="A471" s="32"/>
      <c r="B471" s="32"/>
      <c r="C471" s="32"/>
      <c r="D471" s="32"/>
    </row>
    <row r="472" spans="1:4" ht="15.75" customHeight="1">
      <c r="A472" s="32"/>
      <c r="B472" s="32"/>
      <c r="C472" s="32"/>
      <c r="D472" s="32"/>
    </row>
    <row r="473" spans="1:4" ht="15.75" customHeight="1">
      <c r="A473" s="32"/>
      <c r="B473" s="32"/>
      <c r="C473" s="32"/>
      <c r="D473" s="32"/>
    </row>
    <row r="474" spans="1:4" ht="15.75" customHeight="1">
      <c r="A474" s="32"/>
      <c r="B474" s="32"/>
      <c r="C474" s="32"/>
      <c r="D474" s="32"/>
    </row>
    <row r="475" spans="1:4" ht="15.75" customHeight="1">
      <c r="A475" s="32"/>
      <c r="B475" s="32"/>
      <c r="C475" s="32"/>
      <c r="D475" s="32"/>
    </row>
    <row r="476" spans="1:4" ht="15.75" customHeight="1">
      <c r="A476" s="32"/>
      <c r="B476" s="32"/>
      <c r="C476" s="32"/>
      <c r="D476" s="32"/>
    </row>
    <row r="477" spans="1:4" ht="15.75" customHeight="1">
      <c r="A477" s="32"/>
      <c r="B477" s="32"/>
      <c r="C477" s="32"/>
      <c r="D477" s="32"/>
    </row>
    <row r="478" spans="1:4" ht="15.75" customHeight="1">
      <c r="A478" s="32"/>
      <c r="B478" s="32"/>
      <c r="C478" s="32"/>
      <c r="D478" s="32"/>
    </row>
    <row r="479" spans="1:4" ht="15.75" customHeight="1">
      <c r="A479" s="32"/>
      <c r="B479" s="32"/>
      <c r="C479" s="32"/>
      <c r="D479" s="32"/>
    </row>
    <row r="480" spans="1:4" ht="15.75" customHeight="1">
      <c r="A480" s="32"/>
      <c r="B480" s="32"/>
      <c r="C480" s="32"/>
      <c r="D480" s="32"/>
    </row>
    <row r="481" spans="1:4" ht="15.75" customHeight="1">
      <c r="A481" s="32"/>
      <c r="B481" s="32"/>
      <c r="C481" s="32"/>
      <c r="D481" s="32"/>
    </row>
    <row r="482" spans="1:4" ht="15.75" customHeight="1">
      <c r="A482" s="32"/>
      <c r="B482" s="32"/>
      <c r="C482" s="32"/>
      <c r="D482" s="32"/>
    </row>
    <row r="483" spans="1:4" ht="15.75" customHeight="1">
      <c r="A483" s="32"/>
      <c r="B483" s="32"/>
      <c r="C483" s="32"/>
      <c r="D483" s="32"/>
    </row>
    <row r="484" spans="1:4" ht="15.75" customHeight="1">
      <c r="A484" s="32"/>
      <c r="B484" s="32"/>
      <c r="C484" s="32"/>
      <c r="D484" s="32"/>
    </row>
    <row r="485" spans="1:4" ht="15.75" customHeight="1">
      <c r="A485" s="32"/>
      <c r="B485" s="32"/>
      <c r="C485" s="32"/>
      <c r="D485" s="32"/>
    </row>
    <row r="486" spans="1:4" ht="15.75" customHeight="1">
      <c r="A486" s="32"/>
      <c r="B486" s="32"/>
      <c r="C486" s="32"/>
      <c r="D486" s="32"/>
    </row>
    <row r="487" spans="1:4" ht="15.75" customHeight="1">
      <c r="A487" s="32"/>
      <c r="B487" s="32"/>
      <c r="C487" s="32"/>
      <c r="D487" s="32"/>
    </row>
    <row r="488" spans="1:4" ht="15.75" customHeight="1">
      <c r="A488" s="32"/>
      <c r="B488" s="32"/>
      <c r="C488" s="32"/>
      <c r="D488" s="32"/>
    </row>
    <row r="489" spans="1:4" ht="15.75" customHeight="1">
      <c r="A489" s="32"/>
      <c r="B489" s="32"/>
      <c r="C489" s="32"/>
      <c r="D489" s="32"/>
    </row>
    <row r="490" spans="1:4" ht="15.75" customHeight="1">
      <c r="A490" s="32"/>
      <c r="B490" s="32"/>
      <c r="C490" s="32"/>
      <c r="D490" s="32"/>
    </row>
    <row r="491" spans="1:4" ht="15.75" customHeight="1">
      <c r="A491" s="32"/>
      <c r="B491" s="32"/>
      <c r="C491" s="32"/>
      <c r="D491" s="32"/>
    </row>
    <row r="492" spans="1:4" ht="15.75" customHeight="1">
      <c r="A492" s="32"/>
      <c r="B492" s="32"/>
      <c r="C492" s="32"/>
      <c r="D492" s="32"/>
    </row>
    <row r="493" spans="1:4" ht="15.75" customHeight="1">
      <c r="A493" s="32"/>
      <c r="B493" s="32"/>
      <c r="C493" s="32"/>
      <c r="D493" s="32"/>
    </row>
    <row r="494" spans="1:4" ht="15.75" customHeight="1">
      <c r="A494" s="32"/>
      <c r="B494" s="32"/>
      <c r="C494" s="32"/>
      <c r="D494" s="32"/>
    </row>
    <row r="495" spans="1:4" ht="15.75" customHeight="1">
      <c r="A495" s="32"/>
      <c r="B495" s="32"/>
      <c r="C495" s="32"/>
      <c r="D495" s="32"/>
    </row>
    <row r="496" spans="1:4" ht="15.75" customHeight="1">
      <c r="A496" s="32"/>
      <c r="B496" s="32"/>
      <c r="C496" s="32"/>
      <c r="D496" s="32"/>
    </row>
    <row r="497" spans="1:4" ht="15.75" customHeight="1">
      <c r="A497" s="32"/>
      <c r="B497" s="32"/>
      <c r="C497" s="32"/>
      <c r="D497" s="32"/>
    </row>
    <row r="498" spans="1:4" ht="15.75" customHeight="1">
      <c r="A498" s="32"/>
      <c r="B498" s="32"/>
      <c r="C498" s="32"/>
      <c r="D498" s="32"/>
    </row>
    <row r="499" spans="1:4" ht="15.75" customHeight="1">
      <c r="A499" s="32"/>
      <c r="B499" s="32"/>
      <c r="C499" s="32"/>
      <c r="D499" s="32"/>
    </row>
    <row r="500" spans="1:4" ht="15.75" customHeight="1">
      <c r="A500" s="32"/>
      <c r="B500" s="32"/>
      <c r="C500" s="32"/>
      <c r="D500" s="32"/>
    </row>
    <row r="501" spans="1:4" ht="15.75" customHeight="1">
      <c r="A501" s="32"/>
      <c r="B501" s="32"/>
      <c r="C501" s="32"/>
      <c r="D501" s="32"/>
    </row>
    <row r="502" spans="1:4" ht="15.75" customHeight="1">
      <c r="A502" s="32"/>
      <c r="B502" s="32"/>
      <c r="C502" s="32"/>
      <c r="D502" s="32"/>
    </row>
    <row r="503" spans="1:4" ht="15.75" customHeight="1">
      <c r="A503" s="32"/>
      <c r="B503" s="32"/>
      <c r="C503" s="32"/>
      <c r="D503" s="32"/>
    </row>
    <row r="504" spans="1:4" ht="15.75" customHeight="1">
      <c r="A504" s="32"/>
      <c r="B504" s="32"/>
      <c r="C504" s="32"/>
      <c r="D504" s="32"/>
    </row>
    <row r="505" spans="1:4" ht="15.75" customHeight="1">
      <c r="A505" s="32"/>
      <c r="B505" s="32"/>
      <c r="C505" s="32"/>
      <c r="D505" s="32"/>
    </row>
    <row r="506" spans="1:4" ht="15.75" customHeight="1">
      <c r="A506" s="32"/>
      <c r="B506" s="32"/>
      <c r="C506" s="32"/>
      <c r="D506" s="32"/>
    </row>
    <row r="507" spans="1:4" ht="15.75" customHeight="1">
      <c r="A507" s="32"/>
      <c r="B507" s="32"/>
      <c r="C507" s="32"/>
      <c r="D507" s="32"/>
    </row>
    <row r="508" spans="1:4" ht="15.75" customHeight="1">
      <c r="A508" s="32"/>
      <c r="B508" s="32"/>
      <c r="C508" s="32"/>
      <c r="D508" s="32"/>
    </row>
    <row r="509" spans="1:4" ht="15.75" customHeight="1">
      <c r="A509" s="32"/>
      <c r="B509" s="32"/>
      <c r="C509" s="32"/>
      <c r="D509" s="32"/>
    </row>
    <row r="510" spans="1:4" ht="15.75" customHeight="1">
      <c r="A510" s="32"/>
      <c r="B510" s="32"/>
      <c r="C510" s="32"/>
      <c r="D510" s="32"/>
    </row>
    <row r="511" spans="1:4" ht="15.75" customHeight="1">
      <c r="A511" s="32"/>
      <c r="B511" s="32"/>
      <c r="C511" s="32"/>
      <c r="D511" s="32"/>
    </row>
    <row r="512" spans="1:4" ht="15.75" customHeight="1">
      <c r="A512" s="32"/>
      <c r="B512" s="32"/>
      <c r="C512" s="32"/>
      <c r="D512" s="32"/>
    </row>
    <row r="513" spans="1:4" ht="15.75" customHeight="1">
      <c r="A513" s="32"/>
      <c r="B513" s="32"/>
      <c r="C513" s="32"/>
      <c r="D513" s="32"/>
    </row>
    <row r="514" spans="1:4" ht="15.75" customHeight="1">
      <c r="A514" s="32"/>
      <c r="B514" s="32"/>
      <c r="C514" s="32"/>
      <c r="D514" s="32"/>
    </row>
    <row r="515" spans="1:4" ht="15.75" customHeight="1">
      <c r="A515" s="32"/>
      <c r="B515" s="32"/>
      <c r="C515" s="32"/>
      <c r="D515" s="32"/>
    </row>
    <row r="516" spans="1:4" ht="15.75" customHeight="1">
      <c r="A516" s="32"/>
      <c r="B516" s="32"/>
      <c r="C516" s="32"/>
      <c r="D516" s="32"/>
    </row>
    <row r="517" spans="1:4" ht="15.75" customHeight="1">
      <c r="A517" s="32"/>
      <c r="B517" s="32"/>
      <c r="C517" s="32"/>
      <c r="D517" s="32"/>
    </row>
    <row r="518" spans="1:4" ht="15.75" customHeight="1">
      <c r="A518" s="32"/>
      <c r="B518" s="32"/>
      <c r="C518" s="32"/>
      <c r="D518" s="32"/>
    </row>
    <row r="519" spans="1:4" ht="15.75" customHeight="1">
      <c r="A519" s="32"/>
      <c r="B519" s="32"/>
      <c r="C519" s="32"/>
      <c r="D519" s="32"/>
    </row>
    <row r="520" spans="1:4" ht="15.75" customHeight="1">
      <c r="A520" s="32"/>
      <c r="B520" s="32"/>
      <c r="C520" s="32"/>
      <c r="D520" s="32"/>
    </row>
    <row r="521" spans="1:4" ht="15.75" customHeight="1">
      <c r="A521" s="32"/>
      <c r="B521" s="32"/>
      <c r="C521" s="32"/>
      <c r="D521" s="32"/>
    </row>
    <row r="522" spans="1:4" ht="15.75" customHeight="1">
      <c r="A522" s="32"/>
      <c r="B522" s="32"/>
      <c r="C522" s="32"/>
      <c r="D522" s="32"/>
    </row>
    <row r="523" spans="1:4" ht="15.75" customHeight="1">
      <c r="A523" s="32"/>
      <c r="B523" s="32"/>
      <c r="C523" s="32"/>
      <c r="D523" s="32"/>
    </row>
    <row r="524" spans="1:4" ht="15.75" customHeight="1">
      <c r="A524" s="32"/>
      <c r="B524" s="32"/>
      <c r="C524" s="32"/>
      <c r="D524" s="32"/>
    </row>
    <row r="525" spans="1:4" ht="15.75" customHeight="1">
      <c r="A525" s="32"/>
      <c r="B525" s="32"/>
      <c r="C525" s="32"/>
      <c r="D525" s="32"/>
    </row>
    <row r="526" spans="1:4" ht="15.75" customHeight="1">
      <c r="A526" s="32"/>
      <c r="B526" s="32"/>
      <c r="C526" s="32"/>
      <c r="D526" s="32"/>
    </row>
    <row r="527" spans="1:4" ht="15.75" customHeight="1">
      <c r="A527" s="32"/>
      <c r="B527" s="32"/>
      <c r="C527" s="32"/>
      <c r="D527" s="32"/>
    </row>
    <row r="528" spans="1:4" ht="15.75" customHeight="1">
      <c r="A528" s="32"/>
      <c r="B528" s="32"/>
      <c r="C528" s="32"/>
      <c r="D528" s="32"/>
    </row>
    <row r="529" spans="1:4" ht="15.75" customHeight="1">
      <c r="A529" s="32"/>
      <c r="B529" s="32"/>
      <c r="C529" s="32"/>
      <c r="D529" s="32"/>
    </row>
    <row r="530" spans="1:4" ht="15.75" customHeight="1">
      <c r="A530" s="32"/>
      <c r="B530" s="32"/>
      <c r="C530" s="32"/>
      <c r="D530" s="32"/>
    </row>
    <row r="531" spans="1:4" ht="15.75" customHeight="1">
      <c r="A531" s="32"/>
      <c r="B531" s="32"/>
      <c r="C531" s="32"/>
      <c r="D531" s="32"/>
    </row>
    <row r="532" spans="1:4" ht="15.75" customHeight="1">
      <c r="A532" s="32"/>
      <c r="B532" s="32"/>
      <c r="C532" s="32"/>
      <c r="D532" s="32"/>
    </row>
    <row r="533" spans="1:4" ht="15.75" customHeight="1">
      <c r="A533" s="32"/>
      <c r="B533" s="32"/>
      <c r="C533" s="32"/>
      <c r="D533" s="32"/>
    </row>
    <row r="534" spans="1:4" ht="15.75" customHeight="1">
      <c r="A534" s="32"/>
      <c r="B534" s="32"/>
      <c r="C534" s="32"/>
      <c r="D534" s="32"/>
    </row>
    <row r="535" spans="1:4" ht="15.75" customHeight="1">
      <c r="A535" s="32"/>
      <c r="B535" s="32"/>
      <c r="C535" s="32"/>
      <c r="D535" s="32"/>
    </row>
    <row r="536" spans="1:4" ht="15.75" customHeight="1">
      <c r="A536" s="32"/>
      <c r="B536" s="32"/>
      <c r="C536" s="32"/>
      <c r="D536" s="32"/>
    </row>
    <row r="537" spans="1:4" ht="15.75" customHeight="1">
      <c r="A537" s="32"/>
      <c r="B537" s="32"/>
      <c r="C537" s="32"/>
      <c r="D537" s="32"/>
    </row>
    <row r="538" spans="1:4" ht="15.75" customHeight="1">
      <c r="A538" s="32"/>
      <c r="B538" s="32"/>
      <c r="C538" s="32"/>
      <c r="D538" s="32"/>
    </row>
    <row r="539" spans="1:4" ht="15.75" customHeight="1">
      <c r="A539" s="32"/>
      <c r="B539" s="32"/>
      <c r="C539" s="32"/>
      <c r="D539" s="32"/>
    </row>
    <row r="540" spans="1:4" ht="15.75" customHeight="1">
      <c r="A540" s="32"/>
      <c r="B540" s="32"/>
      <c r="C540" s="32"/>
      <c r="D540" s="32"/>
    </row>
    <row r="541" spans="1:4" ht="15.75" customHeight="1">
      <c r="A541" s="32"/>
      <c r="B541" s="32"/>
      <c r="C541" s="32"/>
      <c r="D541" s="32"/>
    </row>
    <row r="542" spans="1:4" ht="15.75" customHeight="1">
      <c r="A542" s="32"/>
      <c r="B542" s="32"/>
      <c r="C542" s="32"/>
      <c r="D542" s="32"/>
    </row>
    <row r="543" spans="1:4" ht="15.75" customHeight="1">
      <c r="A543" s="32"/>
      <c r="B543" s="32"/>
      <c r="C543" s="32"/>
      <c r="D543" s="32"/>
    </row>
    <row r="544" spans="1:4" ht="15.75" customHeight="1">
      <c r="A544" s="32"/>
      <c r="B544" s="32"/>
      <c r="C544" s="32"/>
      <c r="D544" s="32"/>
    </row>
    <row r="545" spans="1:4" ht="15.75" customHeight="1">
      <c r="A545" s="32"/>
      <c r="B545" s="32"/>
      <c r="C545" s="32"/>
      <c r="D545" s="32"/>
    </row>
    <row r="546" spans="1:4" ht="15.75" customHeight="1">
      <c r="A546" s="32"/>
      <c r="B546" s="32"/>
      <c r="C546" s="32"/>
      <c r="D546" s="32"/>
    </row>
    <row r="547" spans="1:4" ht="15.75" customHeight="1">
      <c r="A547" s="32"/>
      <c r="B547" s="32"/>
      <c r="C547" s="32"/>
      <c r="D547" s="32"/>
    </row>
    <row r="548" spans="1:4" ht="15.75" customHeight="1">
      <c r="A548" s="32"/>
      <c r="B548" s="32"/>
      <c r="C548" s="32"/>
      <c r="D548" s="32"/>
    </row>
    <row r="549" spans="1:4" ht="15.75" customHeight="1">
      <c r="A549" s="32"/>
      <c r="B549" s="32"/>
      <c r="C549" s="32"/>
      <c r="D549" s="32"/>
    </row>
    <row r="550" spans="1:4" ht="15.75" customHeight="1">
      <c r="A550" s="32"/>
      <c r="B550" s="32"/>
      <c r="C550" s="32"/>
      <c r="D550" s="32"/>
    </row>
    <row r="551" spans="1:4" ht="15.75" customHeight="1">
      <c r="A551" s="32"/>
      <c r="B551" s="32"/>
      <c r="C551" s="32"/>
      <c r="D551" s="32"/>
    </row>
    <row r="552" spans="1:4" ht="15.75" customHeight="1">
      <c r="A552" s="32"/>
      <c r="B552" s="32"/>
      <c r="C552" s="32"/>
      <c r="D552" s="32"/>
    </row>
    <row r="553" spans="1:4" ht="15.75" customHeight="1">
      <c r="A553" s="32"/>
      <c r="B553" s="32"/>
      <c r="C553" s="32"/>
      <c r="D553" s="32"/>
    </row>
    <row r="554" spans="1:4" ht="15.75" customHeight="1">
      <c r="A554" s="32"/>
      <c r="B554" s="32"/>
      <c r="C554" s="32"/>
      <c r="D554" s="32"/>
    </row>
    <row r="555" spans="1:4" ht="15.75" customHeight="1">
      <c r="A555" s="32"/>
      <c r="B555" s="32"/>
      <c r="C555" s="32"/>
      <c r="D555" s="32"/>
    </row>
    <row r="556" spans="1:4" ht="15.75" customHeight="1">
      <c r="A556" s="32"/>
      <c r="B556" s="32"/>
      <c r="C556" s="32"/>
      <c r="D556" s="32"/>
    </row>
    <row r="557" spans="1:4" ht="15.75" customHeight="1">
      <c r="A557" s="32"/>
      <c r="B557" s="32"/>
      <c r="C557" s="32"/>
      <c r="D557" s="32"/>
    </row>
    <row r="558" spans="1:4" ht="15.75" customHeight="1">
      <c r="A558" s="32"/>
      <c r="B558" s="32"/>
      <c r="C558" s="32"/>
      <c r="D558" s="32"/>
    </row>
    <row r="559" spans="1:4" ht="15.75" customHeight="1">
      <c r="A559" s="32"/>
      <c r="B559" s="32"/>
      <c r="C559" s="32"/>
      <c r="D559" s="32"/>
    </row>
    <row r="560" spans="1:4" ht="15.75" customHeight="1">
      <c r="A560" s="32"/>
      <c r="B560" s="32"/>
      <c r="C560" s="32"/>
      <c r="D560" s="32"/>
    </row>
    <row r="561" spans="1:4" ht="15.75" customHeight="1">
      <c r="A561" s="32"/>
      <c r="B561" s="32"/>
      <c r="C561" s="32"/>
      <c r="D561" s="32"/>
    </row>
    <row r="562" spans="1:4" ht="15.75" customHeight="1">
      <c r="A562" s="32"/>
      <c r="B562" s="32"/>
      <c r="C562" s="32"/>
      <c r="D562" s="32"/>
    </row>
    <row r="563" spans="1:4" ht="15.75" customHeight="1">
      <c r="A563" s="32"/>
      <c r="B563" s="32"/>
      <c r="C563" s="32"/>
      <c r="D563" s="32"/>
    </row>
    <row r="564" spans="1:4" ht="15.75" customHeight="1">
      <c r="A564" s="32"/>
      <c r="B564" s="32"/>
      <c r="C564" s="32"/>
      <c r="D564" s="32"/>
    </row>
    <row r="565" spans="1:4" ht="15.75" customHeight="1">
      <c r="A565" s="32"/>
      <c r="B565" s="32"/>
      <c r="C565" s="32"/>
      <c r="D565" s="32"/>
    </row>
    <row r="566" spans="1:4" ht="15.75" customHeight="1">
      <c r="A566" s="32"/>
      <c r="B566" s="32"/>
      <c r="C566" s="32"/>
      <c r="D566" s="32"/>
    </row>
    <row r="567" spans="1:4" ht="15.75" customHeight="1">
      <c r="A567" s="32"/>
      <c r="B567" s="32"/>
      <c r="C567" s="32"/>
      <c r="D567" s="32"/>
    </row>
    <row r="568" spans="1:4" ht="15.75" customHeight="1">
      <c r="A568" s="32"/>
      <c r="B568" s="32"/>
      <c r="C568" s="32"/>
      <c r="D568" s="32"/>
    </row>
    <row r="569" spans="1:4" ht="15.75" customHeight="1">
      <c r="A569" s="32"/>
      <c r="B569" s="32"/>
      <c r="C569" s="32"/>
      <c r="D569" s="32"/>
    </row>
    <row r="570" spans="1:4" ht="15.75" customHeight="1">
      <c r="A570" s="32"/>
      <c r="B570" s="32"/>
      <c r="C570" s="32"/>
      <c r="D570" s="32"/>
    </row>
    <row r="571" spans="1:4" ht="15.75" customHeight="1">
      <c r="A571" s="32"/>
      <c r="B571" s="32"/>
      <c r="C571" s="32"/>
      <c r="D571" s="32"/>
    </row>
    <row r="572" spans="1:4" ht="15.75" customHeight="1">
      <c r="A572" s="32"/>
      <c r="B572" s="32"/>
      <c r="C572" s="32"/>
      <c r="D572" s="32"/>
    </row>
    <row r="573" spans="1:4" ht="15.75" customHeight="1">
      <c r="A573" s="32"/>
      <c r="B573" s="32"/>
      <c r="C573" s="32"/>
      <c r="D573" s="32"/>
    </row>
    <row r="574" spans="1:4" ht="15.75" customHeight="1">
      <c r="A574" s="32"/>
      <c r="B574" s="32"/>
      <c r="C574" s="32"/>
      <c r="D574" s="32"/>
    </row>
    <row r="575" spans="1:4" ht="15.75" customHeight="1">
      <c r="A575" s="32"/>
      <c r="B575" s="32"/>
      <c r="C575" s="32"/>
      <c r="D575" s="32"/>
    </row>
    <row r="576" spans="1:4" ht="15.75" customHeight="1">
      <c r="A576" s="32"/>
      <c r="B576" s="32"/>
      <c r="C576" s="32"/>
      <c r="D576" s="32"/>
    </row>
    <row r="577" spans="1:4" ht="15.75" customHeight="1">
      <c r="A577" s="32"/>
      <c r="B577" s="32"/>
      <c r="C577" s="32"/>
      <c r="D577" s="32"/>
    </row>
    <row r="578" spans="1:4" ht="15.75" customHeight="1">
      <c r="A578" s="32"/>
      <c r="B578" s="32"/>
      <c r="C578" s="32"/>
      <c r="D578" s="32"/>
    </row>
    <row r="579" spans="1:4" ht="15.75" customHeight="1">
      <c r="A579" s="32"/>
      <c r="B579" s="32"/>
      <c r="C579" s="32"/>
      <c r="D579" s="32"/>
    </row>
    <row r="580" spans="1:4" ht="15.75" customHeight="1">
      <c r="A580" s="32"/>
      <c r="B580" s="32"/>
      <c r="C580" s="32"/>
      <c r="D580" s="32"/>
    </row>
    <row r="581" spans="1:4" ht="15.75" customHeight="1">
      <c r="A581" s="32"/>
      <c r="B581" s="32"/>
      <c r="C581" s="32"/>
      <c r="D581" s="32"/>
    </row>
    <row r="582" spans="1:4" ht="15.75" customHeight="1">
      <c r="A582" s="32"/>
      <c r="B582" s="32"/>
      <c r="C582" s="32"/>
      <c r="D582" s="32"/>
    </row>
    <row r="583" spans="1:4" ht="15.75" customHeight="1">
      <c r="A583" s="32"/>
      <c r="B583" s="32"/>
      <c r="C583" s="32"/>
      <c r="D583" s="32"/>
    </row>
    <row r="584" spans="1:4" ht="15.75" customHeight="1">
      <c r="A584" s="32"/>
      <c r="B584" s="32"/>
      <c r="C584" s="32"/>
      <c r="D584" s="32"/>
    </row>
    <row r="585" spans="1:4" ht="15.75" customHeight="1">
      <c r="A585" s="32"/>
      <c r="B585" s="32"/>
      <c r="C585" s="32"/>
      <c r="D585" s="32"/>
    </row>
    <row r="586" spans="1:4" ht="15.75" customHeight="1">
      <c r="A586" s="32"/>
      <c r="B586" s="32"/>
      <c r="C586" s="32"/>
      <c r="D586" s="32"/>
    </row>
    <row r="587" spans="1:4" ht="15.75" customHeight="1">
      <c r="A587" s="32"/>
      <c r="B587" s="32"/>
      <c r="C587" s="32"/>
      <c r="D587" s="32"/>
    </row>
    <row r="588" spans="1:4" ht="15.75" customHeight="1">
      <c r="A588" s="32"/>
      <c r="B588" s="32"/>
      <c r="C588" s="32"/>
      <c r="D588" s="32"/>
    </row>
    <row r="589" spans="1:4" ht="15.75" customHeight="1">
      <c r="A589" s="32"/>
      <c r="B589" s="32"/>
      <c r="C589" s="32"/>
      <c r="D589" s="32"/>
    </row>
    <row r="590" spans="1:4" ht="15.75" customHeight="1">
      <c r="A590" s="32"/>
      <c r="B590" s="32"/>
      <c r="C590" s="32"/>
      <c r="D590" s="32"/>
    </row>
    <row r="591" spans="1:4" ht="15.75" customHeight="1">
      <c r="A591" s="32"/>
      <c r="B591" s="32"/>
      <c r="C591" s="32"/>
      <c r="D591" s="32"/>
    </row>
    <row r="592" spans="1:4" ht="15.75" customHeight="1">
      <c r="A592" s="32"/>
      <c r="B592" s="32"/>
      <c r="C592" s="32"/>
      <c r="D592" s="32"/>
    </row>
    <row r="593" spans="1:4" ht="15.75" customHeight="1">
      <c r="A593" s="32"/>
      <c r="B593" s="32"/>
      <c r="C593" s="32"/>
      <c r="D593" s="32"/>
    </row>
    <row r="594" spans="1:4" ht="15.75" customHeight="1">
      <c r="A594" s="32"/>
      <c r="B594" s="32"/>
      <c r="C594" s="32"/>
      <c r="D594" s="32"/>
    </row>
    <row r="595" spans="1:4" ht="15.75" customHeight="1">
      <c r="A595" s="32"/>
      <c r="B595" s="32"/>
      <c r="C595" s="32"/>
      <c r="D595" s="32"/>
    </row>
    <row r="596" spans="1:4" ht="15.75" customHeight="1">
      <c r="A596" s="32"/>
      <c r="B596" s="32"/>
      <c r="C596" s="32"/>
      <c r="D596" s="32"/>
    </row>
    <row r="597" spans="1:4" ht="15.75" customHeight="1">
      <c r="A597" s="32"/>
      <c r="B597" s="32"/>
      <c r="C597" s="32"/>
      <c r="D597" s="32"/>
    </row>
    <row r="598" spans="1:4" ht="15.75" customHeight="1">
      <c r="A598" s="32"/>
      <c r="B598" s="32"/>
      <c r="C598" s="32"/>
      <c r="D598" s="32"/>
    </row>
    <row r="599" spans="1:4" ht="15.75" customHeight="1">
      <c r="A599" s="32"/>
      <c r="B599" s="32"/>
      <c r="C599" s="32"/>
      <c r="D599" s="32"/>
    </row>
    <row r="600" spans="1:4" ht="15.75" customHeight="1">
      <c r="A600" s="32"/>
      <c r="B600" s="32"/>
      <c r="C600" s="32"/>
      <c r="D600" s="32"/>
    </row>
    <row r="601" spans="1:4" ht="15.75" customHeight="1">
      <c r="A601" s="32"/>
      <c r="B601" s="32"/>
      <c r="C601" s="32"/>
      <c r="D601" s="32"/>
    </row>
    <row r="602" spans="1:4" ht="15.75" customHeight="1">
      <c r="A602" s="32"/>
      <c r="B602" s="32"/>
      <c r="C602" s="32"/>
      <c r="D602" s="32"/>
    </row>
    <row r="603" spans="1:4" ht="15.75" customHeight="1">
      <c r="A603" s="32"/>
      <c r="B603" s="32"/>
      <c r="C603" s="32"/>
      <c r="D603" s="32"/>
    </row>
    <row r="604" spans="1:4" ht="15.75" customHeight="1">
      <c r="A604" s="32"/>
      <c r="B604" s="32"/>
      <c r="C604" s="32"/>
      <c r="D604" s="32"/>
    </row>
    <row r="605" spans="1:4" ht="15.75" customHeight="1">
      <c r="A605" s="32"/>
      <c r="B605" s="32"/>
      <c r="C605" s="32"/>
      <c r="D605" s="32"/>
    </row>
    <row r="606" spans="1:4" ht="15.75" customHeight="1">
      <c r="A606" s="32"/>
      <c r="B606" s="32"/>
      <c r="C606" s="32"/>
      <c r="D606" s="32"/>
    </row>
    <row r="607" spans="1:4" ht="15.75" customHeight="1">
      <c r="A607" s="32"/>
      <c r="B607" s="32"/>
      <c r="C607" s="32"/>
      <c r="D607" s="32"/>
    </row>
    <row r="608" spans="1:4" ht="15.75" customHeight="1">
      <c r="A608" s="32"/>
      <c r="B608" s="32"/>
      <c r="C608" s="32"/>
      <c r="D608" s="32"/>
    </row>
    <row r="609" spans="1:4" ht="15.75" customHeight="1">
      <c r="A609" s="32"/>
      <c r="B609" s="32"/>
      <c r="C609" s="32"/>
      <c r="D609" s="32"/>
    </row>
    <row r="610" spans="1:4" ht="15.75" customHeight="1">
      <c r="A610" s="32"/>
      <c r="B610" s="32"/>
      <c r="C610" s="32"/>
      <c r="D610" s="32"/>
    </row>
    <row r="611" spans="1:4" ht="15.75" customHeight="1">
      <c r="A611" s="32"/>
      <c r="B611" s="32"/>
      <c r="C611" s="32"/>
      <c r="D611" s="32"/>
    </row>
    <row r="612" spans="1:4" ht="15.75" customHeight="1">
      <c r="A612" s="32"/>
      <c r="B612" s="32"/>
      <c r="C612" s="32"/>
      <c r="D612" s="32"/>
    </row>
    <row r="613" spans="1:4" ht="15.75" customHeight="1">
      <c r="A613" s="32"/>
      <c r="B613" s="32"/>
      <c r="C613" s="32"/>
      <c r="D613" s="32"/>
    </row>
    <row r="614" spans="1:4" ht="15.75" customHeight="1">
      <c r="A614" s="32"/>
      <c r="B614" s="32"/>
      <c r="C614" s="32"/>
      <c r="D614" s="32"/>
    </row>
    <row r="615" spans="1:4" ht="15.75" customHeight="1">
      <c r="A615" s="32"/>
      <c r="B615" s="32"/>
      <c r="C615" s="32"/>
      <c r="D615" s="32"/>
    </row>
    <row r="616" spans="1:4" ht="15.75" customHeight="1">
      <c r="A616" s="32"/>
      <c r="B616" s="32"/>
      <c r="C616" s="32"/>
      <c r="D616" s="32"/>
    </row>
    <row r="617" spans="1:4" ht="15.75" customHeight="1">
      <c r="A617" s="32"/>
      <c r="B617" s="32"/>
      <c r="C617" s="32"/>
      <c r="D617" s="32"/>
    </row>
    <row r="618" spans="1:4" ht="15.75" customHeight="1">
      <c r="A618" s="32"/>
      <c r="B618" s="32"/>
      <c r="C618" s="32"/>
      <c r="D618" s="32"/>
    </row>
    <row r="619" spans="1:4" ht="15.75" customHeight="1">
      <c r="A619" s="32"/>
      <c r="B619" s="32"/>
      <c r="C619" s="32"/>
      <c r="D619" s="32"/>
    </row>
    <row r="620" spans="1:4" ht="15.75" customHeight="1">
      <c r="A620" s="32"/>
      <c r="B620" s="32"/>
      <c r="C620" s="32"/>
      <c r="D620" s="32"/>
    </row>
    <row r="621" spans="1:4" ht="15.75" customHeight="1">
      <c r="A621" s="32"/>
      <c r="B621" s="32"/>
      <c r="C621" s="32"/>
      <c r="D621" s="32"/>
    </row>
    <row r="622" spans="1:4" ht="15.75" customHeight="1">
      <c r="A622" s="32"/>
      <c r="B622" s="32"/>
      <c r="C622" s="32"/>
      <c r="D622" s="32"/>
    </row>
    <row r="623" spans="1:4" ht="15.75" customHeight="1">
      <c r="A623" s="32"/>
      <c r="B623" s="32"/>
      <c r="C623" s="32"/>
      <c r="D623" s="32"/>
    </row>
    <row r="624" spans="1:4" ht="15.75" customHeight="1">
      <c r="A624" s="32"/>
      <c r="B624" s="32"/>
      <c r="C624" s="32"/>
      <c r="D624" s="32"/>
    </row>
    <row r="625" spans="1:4" ht="15.75" customHeight="1">
      <c r="A625" s="32"/>
      <c r="B625" s="32"/>
      <c r="C625" s="32"/>
      <c r="D625" s="32"/>
    </row>
    <row r="626" spans="1:4" ht="15.75" customHeight="1">
      <c r="A626" s="32"/>
      <c r="B626" s="32"/>
      <c r="C626" s="32"/>
      <c r="D626" s="32"/>
    </row>
    <row r="627" spans="1:4" ht="15.75" customHeight="1">
      <c r="A627" s="32"/>
      <c r="B627" s="32"/>
      <c r="C627" s="32"/>
      <c r="D627" s="32"/>
    </row>
    <row r="628" spans="1:4" ht="15.75" customHeight="1">
      <c r="A628" s="32"/>
      <c r="B628" s="32"/>
      <c r="C628" s="32"/>
      <c r="D628" s="32"/>
    </row>
    <row r="629" spans="1:4" ht="15.75" customHeight="1">
      <c r="A629" s="32"/>
      <c r="B629" s="32"/>
      <c r="C629" s="32"/>
      <c r="D629" s="32"/>
    </row>
    <row r="630" spans="1:4" ht="15.75" customHeight="1">
      <c r="A630" s="32"/>
      <c r="B630" s="32"/>
      <c r="C630" s="32"/>
      <c r="D630" s="32"/>
    </row>
    <row r="631" spans="1:4" ht="15.75" customHeight="1">
      <c r="A631" s="32"/>
      <c r="B631" s="32"/>
      <c r="C631" s="32"/>
      <c r="D631" s="32"/>
    </row>
    <row r="632" spans="1:4" ht="15.75" customHeight="1">
      <c r="A632" s="32"/>
      <c r="B632" s="32"/>
      <c r="C632" s="32"/>
      <c r="D632" s="32"/>
    </row>
    <row r="633" spans="1:4" ht="15.75" customHeight="1">
      <c r="A633" s="32"/>
      <c r="B633" s="32"/>
      <c r="C633" s="32"/>
      <c r="D633" s="32"/>
    </row>
    <row r="634" spans="1:4" ht="15.75" customHeight="1">
      <c r="A634" s="32"/>
      <c r="B634" s="32"/>
      <c r="C634" s="32"/>
      <c r="D634" s="32"/>
    </row>
    <row r="635" spans="1:4" ht="15.75" customHeight="1">
      <c r="A635" s="32"/>
      <c r="B635" s="32"/>
      <c r="C635" s="32"/>
      <c r="D635" s="32"/>
    </row>
    <row r="636" spans="1:4" ht="15.75" customHeight="1">
      <c r="A636" s="32"/>
      <c r="B636" s="32"/>
      <c r="C636" s="32"/>
      <c r="D636" s="32"/>
    </row>
    <row r="637" spans="1:4" ht="15.75" customHeight="1">
      <c r="A637" s="32"/>
      <c r="B637" s="32"/>
      <c r="C637" s="32"/>
      <c r="D637" s="32"/>
    </row>
    <row r="638" spans="1:4" ht="15.75" customHeight="1">
      <c r="A638" s="32"/>
      <c r="B638" s="32"/>
      <c r="C638" s="32"/>
      <c r="D638" s="32"/>
    </row>
    <row r="639" spans="1:4" ht="15.75" customHeight="1">
      <c r="A639" s="32"/>
      <c r="B639" s="32"/>
      <c r="C639" s="32"/>
      <c r="D639" s="32"/>
    </row>
    <row r="640" spans="1:4" ht="15.75" customHeight="1">
      <c r="A640" s="32"/>
      <c r="B640" s="32"/>
      <c r="C640" s="32"/>
      <c r="D640" s="32"/>
    </row>
    <row r="641" spans="1:4" ht="15.75" customHeight="1">
      <c r="A641" s="32"/>
      <c r="B641" s="32"/>
      <c r="C641" s="32"/>
      <c r="D641" s="32"/>
    </row>
    <row r="642" spans="1:4" ht="15.75" customHeight="1">
      <c r="A642" s="32"/>
      <c r="B642" s="32"/>
      <c r="C642" s="32"/>
      <c r="D642" s="32"/>
    </row>
    <row r="643" spans="1:4" ht="15.75" customHeight="1">
      <c r="A643" s="32"/>
      <c r="B643" s="32"/>
      <c r="C643" s="32"/>
      <c r="D643" s="32"/>
    </row>
    <row r="644" spans="1:4" ht="15.75" customHeight="1">
      <c r="A644" s="32"/>
      <c r="B644" s="32"/>
      <c r="C644" s="32"/>
      <c r="D644" s="32"/>
    </row>
    <row r="645" spans="1:4" ht="15.75" customHeight="1">
      <c r="A645" s="32"/>
      <c r="B645" s="32"/>
      <c r="C645" s="32"/>
      <c r="D645" s="32"/>
    </row>
    <row r="646" spans="1:4" ht="15.75" customHeight="1">
      <c r="A646" s="32"/>
      <c r="B646" s="32"/>
      <c r="C646" s="32"/>
      <c r="D646" s="32"/>
    </row>
    <row r="647" spans="1:4" ht="15.75" customHeight="1">
      <c r="A647" s="32"/>
      <c r="B647" s="32"/>
      <c r="C647" s="32"/>
      <c r="D647" s="32"/>
    </row>
    <row r="648" spans="1:4" ht="15.75" customHeight="1">
      <c r="A648" s="32"/>
      <c r="B648" s="32"/>
      <c r="C648" s="32"/>
      <c r="D648" s="32"/>
    </row>
    <row r="649" spans="1:4" ht="15.75" customHeight="1">
      <c r="A649" s="32"/>
      <c r="B649" s="32"/>
      <c r="C649" s="32"/>
      <c r="D649" s="32"/>
    </row>
    <row r="650" spans="1:4" ht="15.75" customHeight="1">
      <c r="A650" s="32"/>
      <c r="B650" s="32"/>
      <c r="C650" s="32"/>
      <c r="D650" s="32"/>
    </row>
    <row r="651" spans="1:4" ht="15.75" customHeight="1">
      <c r="A651" s="32"/>
      <c r="B651" s="32"/>
      <c r="C651" s="32"/>
      <c r="D651" s="32"/>
    </row>
    <row r="652" spans="1:4" ht="15.75" customHeight="1">
      <c r="A652" s="32"/>
      <c r="B652" s="32"/>
      <c r="C652" s="32"/>
      <c r="D652" s="32"/>
    </row>
    <row r="653" spans="1:4" ht="15.75" customHeight="1">
      <c r="A653" s="32"/>
      <c r="B653" s="32"/>
      <c r="C653" s="32"/>
      <c r="D653" s="32"/>
    </row>
    <row r="654" spans="1:4" ht="15.75" customHeight="1">
      <c r="A654" s="32"/>
      <c r="B654" s="32"/>
      <c r="C654" s="32"/>
      <c r="D654" s="32"/>
    </row>
    <row r="655" spans="1:4" ht="15.75" customHeight="1">
      <c r="A655" s="32"/>
      <c r="B655" s="32"/>
      <c r="C655" s="32"/>
      <c r="D655" s="32"/>
    </row>
    <row r="656" spans="1:4" ht="15.75" customHeight="1">
      <c r="A656" s="32"/>
      <c r="B656" s="32"/>
      <c r="C656" s="32"/>
      <c r="D656" s="32"/>
    </row>
    <row r="657" spans="1:4" ht="15.75" customHeight="1">
      <c r="A657" s="32"/>
      <c r="B657" s="32"/>
      <c r="C657" s="32"/>
      <c r="D657" s="32"/>
    </row>
    <row r="658" spans="1:4" ht="15.75" customHeight="1">
      <c r="A658" s="32"/>
      <c r="B658" s="32"/>
      <c r="C658" s="32"/>
      <c r="D658" s="32"/>
    </row>
    <row r="659" spans="1:4" ht="15.75" customHeight="1">
      <c r="A659" s="32"/>
      <c r="B659" s="32"/>
      <c r="C659" s="32"/>
      <c r="D659" s="32"/>
    </row>
    <row r="660" spans="1:4" ht="15.75" customHeight="1">
      <c r="A660" s="32"/>
      <c r="B660" s="32"/>
      <c r="C660" s="32"/>
      <c r="D660" s="32"/>
    </row>
    <row r="661" spans="1:4" ht="15.75" customHeight="1">
      <c r="A661" s="32"/>
      <c r="B661" s="32"/>
      <c r="C661" s="32"/>
      <c r="D661" s="32"/>
    </row>
    <row r="662" spans="1:4" ht="15.75" customHeight="1">
      <c r="A662" s="32"/>
      <c r="B662" s="32"/>
      <c r="C662" s="32"/>
      <c r="D662" s="32"/>
    </row>
    <row r="663" spans="1:4" ht="15.75" customHeight="1">
      <c r="A663" s="32"/>
      <c r="B663" s="32"/>
      <c r="C663" s="32"/>
      <c r="D663" s="32"/>
    </row>
    <row r="664" spans="1:4" ht="15.75" customHeight="1">
      <c r="A664" s="32"/>
      <c r="B664" s="32"/>
      <c r="C664" s="32"/>
      <c r="D664" s="32"/>
    </row>
    <row r="665" spans="1:4" ht="15.75" customHeight="1">
      <c r="A665" s="32"/>
      <c r="B665" s="32"/>
      <c r="C665" s="32"/>
      <c r="D665" s="32"/>
    </row>
    <row r="666" spans="1:4" ht="15.75" customHeight="1">
      <c r="A666" s="32"/>
      <c r="B666" s="32"/>
      <c r="C666" s="32"/>
      <c r="D666" s="32"/>
    </row>
    <row r="667" spans="1:4" ht="15.75" customHeight="1">
      <c r="A667" s="32"/>
      <c r="B667" s="32"/>
      <c r="C667" s="32"/>
      <c r="D667" s="32"/>
    </row>
    <row r="668" spans="1:4" ht="15.75" customHeight="1">
      <c r="A668" s="32"/>
      <c r="B668" s="32"/>
      <c r="C668" s="32"/>
      <c r="D668" s="32"/>
    </row>
    <row r="669" spans="1:4" ht="15.75" customHeight="1">
      <c r="A669" s="32"/>
      <c r="B669" s="32"/>
      <c r="C669" s="32"/>
      <c r="D669" s="32"/>
    </row>
    <row r="670" spans="1:4" ht="15.75" customHeight="1">
      <c r="A670" s="32"/>
      <c r="B670" s="32"/>
      <c r="C670" s="32"/>
      <c r="D670" s="32"/>
    </row>
    <row r="671" spans="1:4" ht="15.75" customHeight="1">
      <c r="A671" s="32"/>
      <c r="B671" s="32"/>
      <c r="C671" s="32"/>
      <c r="D671" s="32"/>
    </row>
    <row r="672" spans="1:4" ht="15.75" customHeight="1">
      <c r="A672" s="32"/>
      <c r="B672" s="32"/>
      <c r="C672" s="32"/>
      <c r="D672" s="32"/>
    </row>
    <row r="673" spans="1:4" ht="15.75" customHeight="1">
      <c r="A673" s="32"/>
      <c r="B673" s="32"/>
      <c r="C673" s="32"/>
      <c r="D673" s="32"/>
    </row>
    <row r="674" spans="1:4" ht="15.75" customHeight="1">
      <c r="A674" s="32"/>
      <c r="B674" s="32"/>
      <c r="C674" s="32"/>
      <c r="D674" s="32"/>
    </row>
    <row r="675" spans="1:4" ht="15.75" customHeight="1">
      <c r="A675" s="32"/>
      <c r="B675" s="32"/>
      <c r="C675" s="32"/>
      <c r="D675" s="32"/>
    </row>
    <row r="676" spans="1:4" ht="15.75" customHeight="1">
      <c r="A676" s="32"/>
      <c r="B676" s="32"/>
      <c r="C676" s="32"/>
      <c r="D676" s="32"/>
    </row>
    <row r="677" spans="1:4" ht="15.75" customHeight="1">
      <c r="A677" s="32"/>
      <c r="B677" s="32"/>
      <c r="C677" s="32"/>
      <c r="D677" s="32"/>
    </row>
    <row r="678" spans="1:4" ht="15.75" customHeight="1">
      <c r="A678" s="32"/>
      <c r="B678" s="32"/>
      <c r="C678" s="32"/>
      <c r="D678" s="32"/>
    </row>
    <row r="679" spans="1:4" ht="15.75" customHeight="1">
      <c r="A679" s="32"/>
      <c r="B679" s="32"/>
      <c r="C679" s="32"/>
      <c r="D679" s="32"/>
    </row>
    <row r="680" spans="1:4" ht="15.75" customHeight="1">
      <c r="A680" s="32"/>
      <c r="B680" s="32"/>
      <c r="C680" s="32"/>
      <c r="D680" s="32"/>
    </row>
    <row r="681" spans="1:4" ht="15.75" customHeight="1">
      <c r="A681" s="32"/>
      <c r="B681" s="32"/>
      <c r="C681" s="32"/>
      <c r="D681" s="32"/>
    </row>
    <row r="682" spans="1:4" ht="15.75" customHeight="1">
      <c r="A682" s="32"/>
      <c r="B682" s="32"/>
      <c r="C682" s="32"/>
      <c r="D682" s="32"/>
    </row>
    <row r="683" spans="1:4" ht="15.75" customHeight="1">
      <c r="A683" s="32"/>
      <c r="B683" s="32"/>
      <c r="C683" s="32"/>
      <c r="D683" s="32"/>
    </row>
    <row r="684" spans="1:4" ht="15.75" customHeight="1">
      <c r="A684" s="32"/>
      <c r="B684" s="32"/>
      <c r="C684" s="32"/>
      <c r="D684" s="32"/>
    </row>
    <row r="685" spans="1:4" ht="15.75" customHeight="1">
      <c r="A685" s="32"/>
      <c r="B685" s="32"/>
      <c r="C685" s="32"/>
      <c r="D685" s="32"/>
    </row>
    <row r="686" spans="1:4" ht="15.75" customHeight="1">
      <c r="A686" s="32"/>
      <c r="B686" s="32"/>
      <c r="C686" s="32"/>
      <c r="D686" s="32"/>
    </row>
    <row r="687" spans="1:4" ht="15.75" customHeight="1">
      <c r="A687" s="32"/>
      <c r="B687" s="32"/>
      <c r="C687" s="32"/>
      <c r="D687" s="32"/>
    </row>
    <row r="688" spans="1:4" ht="15.75" customHeight="1">
      <c r="A688" s="32"/>
      <c r="B688" s="32"/>
      <c r="C688" s="32"/>
      <c r="D688" s="32"/>
    </row>
    <row r="689" spans="1:4" ht="15.75" customHeight="1">
      <c r="A689" s="32"/>
      <c r="B689" s="32"/>
      <c r="C689" s="32"/>
      <c r="D689" s="32"/>
    </row>
    <row r="690" spans="1:4" ht="15.75" customHeight="1">
      <c r="A690" s="32"/>
      <c r="B690" s="32"/>
      <c r="C690" s="32"/>
      <c r="D690" s="32"/>
    </row>
    <row r="691" spans="1:4" ht="15.75" customHeight="1">
      <c r="A691" s="32"/>
      <c r="B691" s="32"/>
      <c r="C691" s="32"/>
      <c r="D691" s="32"/>
    </row>
    <row r="692" spans="1:4" ht="15.75" customHeight="1">
      <c r="A692" s="32"/>
      <c r="B692" s="32"/>
      <c r="C692" s="32"/>
      <c r="D692" s="32"/>
    </row>
    <row r="693" spans="1:4" ht="15.75" customHeight="1">
      <c r="A693" s="32"/>
      <c r="B693" s="32"/>
      <c r="C693" s="32"/>
      <c r="D693" s="32"/>
    </row>
    <row r="694" spans="1:4" ht="15.75" customHeight="1">
      <c r="A694" s="32"/>
      <c r="B694" s="32"/>
      <c r="C694" s="32"/>
      <c r="D694" s="32"/>
    </row>
    <row r="695" spans="1:4" ht="15.75" customHeight="1">
      <c r="A695" s="32"/>
      <c r="B695" s="32"/>
      <c r="C695" s="32"/>
      <c r="D695" s="32"/>
    </row>
    <row r="696" spans="1:4" ht="15.75" customHeight="1">
      <c r="A696" s="32"/>
      <c r="B696" s="32"/>
      <c r="C696" s="32"/>
      <c r="D696" s="32"/>
    </row>
    <row r="697" spans="1:4" ht="15.75" customHeight="1">
      <c r="A697" s="32"/>
      <c r="B697" s="32"/>
      <c r="C697" s="32"/>
      <c r="D697" s="32"/>
    </row>
    <row r="698" spans="1:4" ht="15.75" customHeight="1">
      <c r="A698" s="32"/>
      <c r="B698" s="32"/>
      <c r="C698" s="32"/>
      <c r="D698" s="32"/>
    </row>
    <row r="699" spans="1:4" ht="15.75" customHeight="1">
      <c r="A699" s="32"/>
      <c r="B699" s="32"/>
      <c r="C699" s="32"/>
      <c r="D699" s="32"/>
    </row>
    <row r="700" spans="1:4" ht="15.75" customHeight="1">
      <c r="A700" s="32"/>
      <c r="B700" s="32"/>
      <c r="C700" s="32"/>
      <c r="D700" s="32"/>
    </row>
    <row r="701" spans="1:4" ht="15.75" customHeight="1">
      <c r="A701" s="32"/>
      <c r="B701" s="32"/>
      <c r="C701" s="32"/>
      <c r="D701" s="32"/>
    </row>
    <row r="702" spans="1:4" ht="15.75" customHeight="1">
      <c r="A702" s="32"/>
      <c r="B702" s="32"/>
      <c r="C702" s="32"/>
      <c r="D702" s="32"/>
    </row>
    <row r="703" spans="1:4" ht="15.75" customHeight="1">
      <c r="A703" s="32"/>
      <c r="B703" s="32"/>
      <c r="C703" s="32"/>
      <c r="D703" s="32"/>
    </row>
    <row r="704" spans="1:4" ht="15.75" customHeight="1">
      <c r="A704" s="32"/>
      <c r="B704" s="32"/>
      <c r="C704" s="32"/>
      <c r="D704" s="32"/>
    </row>
    <row r="705" spans="1:4" ht="15.75" customHeight="1">
      <c r="A705" s="32"/>
      <c r="B705" s="32"/>
      <c r="C705" s="32"/>
      <c r="D705" s="32"/>
    </row>
    <row r="706" spans="1:4" ht="15.75" customHeight="1">
      <c r="A706" s="32"/>
      <c r="B706" s="32"/>
      <c r="C706" s="32"/>
      <c r="D706" s="32"/>
    </row>
    <row r="707" spans="1:4" ht="15.75" customHeight="1">
      <c r="A707" s="32"/>
      <c r="B707" s="32"/>
      <c r="C707" s="32"/>
      <c r="D707" s="32"/>
    </row>
    <row r="708" spans="1:4" ht="15.75" customHeight="1">
      <c r="A708" s="32"/>
      <c r="B708" s="32"/>
      <c r="C708" s="32"/>
      <c r="D708" s="32"/>
    </row>
    <row r="709" spans="1:4" ht="15.75" customHeight="1">
      <c r="A709" s="32"/>
      <c r="B709" s="32"/>
      <c r="C709" s="32"/>
      <c r="D709" s="32"/>
    </row>
    <row r="710" spans="1:4" ht="15.75" customHeight="1">
      <c r="A710" s="32"/>
      <c r="B710" s="32"/>
      <c r="C710" s="32"/>
      <c r="D710" s="32"/>
    </row>
    <row r="711" spans="1:4" ht="15.75" customHeight="1">
      <c r="A711" s="32"/>
      <c r="B711" s="32"/>
      <c r="C711" s="32"/>
      <c r="D711" s="32"/>
    </row>
    <row r="712" spans="1:4" ht="15.75" customHeight="1">
      <c r="A712" s="32"/>
      <c r="B712" s="32"/>
      <c r="C712" s="32"/>
      <c r="D712" s="32"/>
    </row>
    <row r="713" spans="1:4" ht="15.75" customHeight="1">
      <c r="A713" s="32"/>
      <c r="B713" s="32"/>
      <c r="C713" s="32"/>
      <c r="D713" s="32"/>
    </row>
    <row r="714" spans="1:4" ht="15.75" customHeight="1">
      <c r="A714" s="32"/>
      <c r="B714" s="32"/>
      <c r="C714" s="32"/>
      <c r="D714" s="32"/>
    </row>
    <row r="715" spans="1:4" ht="15.75" customHeight="1">
      <c r="A715" s="32"/>
      <c r="B715" s="32"/>
      <c r="C715" s="32"/>
      <c r="D715" s="32"/>
    </row>
    <row r="716" spans="1:4" ht="15.75" customHeight="1">
      <c r="A716" s="32"/>
      <c r="B716" s="32"/>
      <c r="C716" s="32"/>
      <c r="D716" s="32"/>
    </row>
    <row r="717" spans="1:4" ht="15.75" customHeight="1">
      <c r="A717" s="32"/>
      <c r="B717" s="32"/>
      <c r="C717" s="32"/>
      <c r="D717" s="32"/>
    </row>
    <row r="718" spans="1:4" ht="15.75" customHeight="1">
      <c r="A718" s="32"/>
      <c r="B718" s="32"/>
      <c r="C718" s="32"/>
      <c r="D718" s="32"/>
    </row>
    <row r="719" spans="1:4" ht="15.75" customHeight="1">
      <c r="A719" s="32"/>
      <c r="B719" s="32"/>
      <c r="C719" s="32"/>
      <c r="D719" s="32"/>
    </row>
    <row r="720" spans="1:4" ht="15.75" customHeight="1">
      <c r="A720" s="32"/>
      <c r="B720" s="32"/>
      <c r="C720" s="32"/>
      <c r="D720" s="32"/>
    </row>
    <row r="721" spans="1:4" ht="15.75" customHeight="1">
      <c r="A721" s="32"/>
      <c r="B721" s="32"/>
      <c r="C721" s="32"/>
      <c r="D721" s="32"/>
    </row>
    <row r="722" spans="1:4" ht="15.75" customHeight="1">
      <c r="A722" s="32"/>
      <c r="B722" s="32"/>
      <c r="C722" s="32"/>
      <c r="D722" s="32"/>
    </row>
    <row r="723" spans="1:4" ht="15.75" customHeight="1">
      <c r="A723" s="32"/>
      <c r="B723" s="32"/>
      <c r="C723" s="32"/>
      <c r="D723" s="32"/>
    </row>
    <row r="724" spans="1:4" ht="15.75" customHeight="1">
      <c r="A724" s="32"/>
      <c r="B724" s="32"/>
      <c r="C724" s="32"/>
      <c r="D724" s="32"/>
    </row>
    <row r="725" spans="1:4" ht="15.75" customHeight="1">
      <c r="A725" s="32"/>
      <c r="B725" s="32"/>
      <c r="C725" s="32"/>
      <c r="D725" s="32"/>
    </row>
    <row r="726" spans="1:4" ht="15.75" customHeight="1">
      <c r="A726" s="32"/>
      <c r="B726" s="32"/>
      <c r="C726" s="32"/>
      <c r="D726" s="32"/>
    </row>
    <row r="727" spans="1:4" ht="15.75" customHeight="1">
      <c r="A727" s="32"/>
      <c r="B727" s="32"/>
      <c r="C727" s="32"/>
      <c r="D727" s="32"/>
    </row>
    <row r="728" spans="1:4" ht="15.75" customHeight="1">
      <c r="A728" s="32"/>
      <c r="B728" s="32"/>
      <c r="C728" s="32"/>
      <c r="D728" s="32"/>
    </row>
    <row r="729" spans="1:4" ht="15.75" customHeight="1">
      <c r="A729" s="32"/>
      <c r="B729" s="32"/>
      <c r="C729" s="32"/>
      <c r="D729" s="32"/>
    </row>
    <row r="730" spans="1:4" ht="15.75" customHeight="1">
      <c r="A730" s="32"/>
      <c r="B730" s="32"/>
      <c r="C730" s="32"/>
      <c r="D730" s="32"/>
    </row>
    <row r="731" spans="1:4" ht="15.75" customHeight="1">
      <c r="A731" s="32"/>
      <c r="B731" s="32"/>
      <c r="C731" s="32"/>
      <c r="D731" s="32"/>
    </row>
    <row r="732" spans="1:4" ht="15.75" customHeight="1">
      <c r="A732" s="32"/>
      <c r="B732" s="32"/>
      <c r="C732" s="32"/>
      <c r="D732" s="32"/>
    </row>
    <row r="733" spans="1:4" ht="15.75" customHeight="1">
      <c r="A733" s="32"/>
      <c r="B733" s="32"/>
      <c r="C733" s="32"/>
      <c r="D733" s="32"/>
    </row>
    <row r="734" spans="1:4" ht="15.75" customHeight="1">
      <c r="A734" s="32"/>
      <c r="B734" s="32"/>
      <c r="C734" s="32"/>
      <c r="D734" s="32"/>
    </row>
    <row r="735" spans="1:4" ht="15.75" customHeight="1">
      <c r="A735" s="32"/>
      <c r="B735" s="32"/>
      <c r="C735" s="32"/>
      <c r="D735" s="32"/>
    </row>
    <row r="736" spans="1:4" ht="15.75" customHeight="1">
      <c r="A736" s="32"/>
      <c r="B736" s="32"/>
      <c r="C736" s="32"/>
      <c r="D736" s="32"/>
    </row>
    <row r="737" spans="1:4" ht="15.75" customHeight="1">
      <c r="A737" s="32"/>
      <c r="B737" s="32"/>
      <c r="C737" s="32"/>
      <c r="D737" s="32"/>
    </row>
    <row r="738" spans="1:4" ht="15.75" customHeight="1">
      <c r="A738" s="32"/>
      <c r="B738" s="32"/>
      <c r="C738" s="32"/>
      <c r="D738" s="32"/>
    </row>
    <row r="739" spans="1:4" ht="15.75" customHeight="1">
      <c r="A739" s="32"/>
      <c r="B739" s="32"/>
      <c r="C739" s="32"/>
      <c r="D739" s="32"/>
    </row>
    <row r="740" spans="1:4" ht="15.75" customHeight="1">
      <c r="A740" s="32"/>
      <c r="B740" s="32"/>
      <c r="C740" s="32"/>
      <c r="D740" s="32"/>
    </row>
    <row r="741" spans="1:4" ht="15.75" customHeight="1">
      <c r="A741" s="32"/>
      <c r="B741" s="32"/>
      <c r="C741" s="32"/>
      <c r="D741" s="32"/>
    </row>
    <row r="742" spans="1:4" ht="15.75" customHeight="1">
      <c r="A742" s="32"/>
      <c r="B742" s="32"/>
      <c r="C742" s="32"/>
      <c r="D742" s="32"/>
    </row>
    <row r="743" spans="1:4" ht="15.75" customHeight="1">
      <c r="A743" s="32"/>
      <c r="B743" s="32"/>
      <c r="C743" s="32"/>
      <c r="D743" s="32"/>
    </row>
    <row r="744" spans="1:4" ht="15.75" customHeight="1">
      <c r="A744" s="32"/>
      <c r="B744" s="32"/>
      <c r="C744" s="32"/>
      <c r="D744" s="32"/>
    </row>
    <row r="745" spans="1:4" ht="15.75" customHeight="1">
      <c r="A745" s="32"/>
      <c r="B745" s="32"/>
      <c r="C745" s="32"/>
      <c r="D745" s="32"/>
    </row>
    <row r="746" spans="1:4" ht="15.75" customHeight="1">
      <c r="A746" s="32"/>
      <c r="B746" s="32"/>
      <c r="C746" s="32"/>
      <c r="D746" s="32"/>
    </row>
    <row r="747" spans="1:4" ht="15.75" customHeight="1">
      <c r="A747" s="32"/>
      <c r="B747" s="32"/>
      <c r="C747" s="32"/>
      <c r="D747" s="32"/>
    </row>
    <row r="748" spans="1:4" ht="15.75" customHeight="1">
      <c r="A748" s="32"/>
      <c r="B748" s="32"/>
      <c r="C748" s="32"/>
      <c r="D748" s="32"/>
    </row>
    <row r="749" spans="1:4" ht="15.75" customHeight="1">
      <c r="A749" s="32"/>
      <c r="B749" s="32"/>
      <c r="C749" s="32"/>
      <c r="D749" s="32"/>
    </row>
    <row r="750" spans="1:4" ht="15.75" customHeight="1">
      <c r="A750" s="32"/>
      <c r="B750" s="32"/>
      <c r="C750" s="32"/>
      <c r="D750" s="32"/>
    </row>
    <row r="751" spans="1:4" ht="15.75" customHeight="1">
      <c r="A751" s="32"/>
      <c r="B751" s="32"/>
      <c r="C751" s="32"/>
      <c r="D751" s="32"/>
    </row>
    <row r="752" spans="1:4" ht="15.75" customHeight="1">
      <c r="A752" s="32"/>
      <c r="B752" s="32"/>
      <c r="C752" s="32"/>
      <c r="D752" s="32"/>
    </row>
    <row r="753" spans="1:4" ht="15.75" customHeight="1">
      <c r="A753" s="32"/>
      <c r="B753" s="32"/>
      <c r="C753" s="32"/>
      <c r="D753" s="32"/>
    </row>
    <row r="754" spans="1:4" ht="15.75" customHeight="1">
      <c r="A754" s="32"/>
      <c r="B754" s="32"/>
      <c r="C754" s="32"/>
      <c r="D754" s="32"/>
    </row>
    <row r="755" spans="1:4" ht="15.75" customHeight="1">
      <c r="A755" s="32"/>
      <c r="B755" s="32"/>
      <c r="C755" s="32"/>
      <c r="D755" s="32"/>
    </row>
    <row r="756" spans="1:4" ht="15.75" customHeight="1">
      <c r="A756" s="32"/>
      <c r="B756" s="32"/>
      <c r="C756" s="32"/>
      <c r="D756" s="32"/>
    </row>
    <row r="757" spans="1:4" ht="15.75" customHeight="1">
      <c r="A757" s="32"/>
      <c r="B757" s="32"/>
      <c r="C757" s="32"/>
      <c r="D757" s="32"/>
    </row>
    <row r="758" spans="1:4" ht="15.75" customHeight="1">
      <c r="A758" s="32"/>
      <c r="B758" s="32"/>
      <c r="C758" s="32"/>
      <c r="D758" s="32"/>
    </row>
    <row r="759" spans="1:4" ht="15.75" customHeight="1">
      <c r="A759" s="32"/>
      <c r="B759" s="32"/>
      <c r="C759" s="32"/>
      <c r="D759" s="32"/>
    </row>
    <row r="760" spans="1:4" ht="15.75" customHeight="1">
      <c r="A760" s="32"/>
      <c r="B760" s="32"/>
      <c r="C760" s="32"/>
      <c r="D760" s="32"/>
    </row>
    <row r="761" spans="1:4" ht="15.75" customHeight="1">
      <c r="A761" s="32"/>
      <c r="B761" s="32"/>
      <c r="C761" s="32"/>
      <c r="D761" s="32"/>
    </row>
    <row r="762" spans="1:4" ht="15.75" customHeight="1">
      <c r="A762" s="32"/>
      <c r="B762" s="32"/>
      <c r="C762" s="32"/>
      <c r="D762" s="32"/>
    </row>
    <row r="763" spans="1:4" ht="15.75" customHeight="1">
      <c r="A763" s="32"/>
      <c r="B763" s="32"/>
      <c r="C763" s="32"/>
      <c r="D763" s="32"/>
    </row>
    <row r="764" spans="1:4" ht="15.75" customHeight="1">
      <c r="A764" s="32"/>
      <c r="B764" s="32"/>
      <c r="C764" s="32"/>
      <c r="D764" s="32"/>
    </row>
    <row r="765" spans="1:4" ht="15.75" customHeight="1">
      <c r="A765" s="32"/>
      <c r="B765" s="32"/>
      <c r="C765" s="32"/>
      <c r="D765" s="32"/>
    </row>
    <row r="766" spans="1:4" ht="15.75" customHeight="1">
      <c r="A766" s="32"/>
      <c r="B766" s="32"/>
      <c r="C766" s="32"/>
      <c r="D766" s="32"/>
    </row>
    <row r="767" spans="1:4" ht="15.75" customHeight="1">
      <c r="A767" s="32"/>
      <c r="B767" s="32"/>
      <c r="C767" s="32"/>
      <c r="D767" s="32"/>
    </row>
    <row r="768" spans="1:4" ht="15.75" customHeight="1">
      <c r="A768" s="32"/>
      <c r="B768" s="32"/>
      <c r="C768" s="32"/>
      <c r="D768" s="32"/>
    </row>
    <row r="769" spans="1:4" ht="15.75" customHeight="1">
      <c r="A769" s="32"/>
      <c r="B769" s="32"/>
      <c r="C769" s="32"/>
      <c r="D769" s="32"/>
    </row>
    <row r="770" spans="1:4" ht="15.75" customHeight="1">
      <c r="A770" s="32"/>
      <c r="B770" s="32"/>
      <c r="C770" s="32"/>
      <c r="D770" s="32"/>
    </row>
    <row r="771" spans="1:4" ht="15.75" customHeight="1">
      <c r="A771" s="32"/>
      <c r="B771" s="32"/>
      <c r="C771" s="32"/>
      <c r="D771" s="32"/>
    </row>
    <row r="772" spans="1:4" ht="15.75" customHeight="1">
      <c r="A772" s="32"/>
      <c r="B772" s="32"/>
      <c r="C772" s="32"/>
      <c r="D772" s="32"/>
    </row>
    <row r="773" spans="1:4" ht="15.75" customHeight="1">
      <c r="A773" s="32"/>
      <c r="B773" s="32"/>
      <c r="C773" s="32"/>
      <c r="D773" s="32"/>
    </row>
    <row r="774" spans="1:4" ht="15.75" customHeight="1">
      <c r="A774" s="32"/>
      <c r="B774" s="32"/>
      <c r="C774" s="32"/>
      <c r="D774" s="32"/>
    </row>
    <row r="775" spans="1:4" ht="15.75" customHeight="1">
      <c r="A775" s="32"/>
      <c r="B775" s="32"/>
      <c r="C775" s="32"/>
      <c r="D775" s="32"/>
    </row>
    <row r="776" spans="1:4" ht="15.75" customHeight="1">
      <c r="A776" s="32"/>
      <c r="B776" s="32"/>
      <c r="C776" s="32"/>
      <c r="D776" s="32"/>
    </row>
    <row r="777" spans="1:4" ht="15.75" customHeight="1">
      <c r="A777" s="32"/>
      <c r="B777" s="32"/>
      <c r="C777" s="32"/>
      <c r="D777" s="32"/>
    </row>
    <row r="778" spans="1:4" ht="15.75" customHeight="1">
      <c r="A778" s="32"/>
      <c r="B778" s="32"/>
      <c r="C778" s="32"/>
      <c r="D778" s="32"/>
    </row>
    <row r="779" spans="1:4" ht="15.75" customHeight="1">
      <c r="A779" s="32"/>
      <c r="B779" s="32"/>
      <c r="C779" s="32"/>
      <c r="D779" s="32"/>
    </row>
    <row r="780" spans="1:4" ht="15.75" customHeight="1">
      <c r="A780" s="32"/>
      <c r="B780" s="32"/>
      <c r="C780" s="32"/>
      <c r="D780" s="32"/>
    </row>
    <row r="781" spans="1:4" ht="15.75" customHeight="1">
      <c r="A781" s="32"/>
      <c r="B781" s="32"/>
      <c r="C781" s="32"/>
      <c r="D781" s="32"/>
    </row>
    <row r="782" spans="1:4" ht="15.75" customHeight="1">
      <c r="A782" s="32"/>
      <c r="B782" s="32"/>
      <c r="C782" s="32"/>
      <c r="D782" s="32"/>
    </row>
    <row r="783" spans="1:4" ht="15.75" customHeight="1">
      <c r="A783" s="32"/>
      <c r="B783" s="32"/>
      <c r="C783" s="32"/>
      <c r="D783" s="32"/>
    </row>
    <row r="784" spans="1:4" ht="15.75" customHeight="1">
      <c r="A784" s="32"/>
      <c r="B784" s="32"/>
      <c r="C784" s="32"/>
      <c r="D784" s="32"/>
    </row>
    <row r="785" spans="1:4" ht="15.75" customHeight="1">
      <c r="A785" s="32"/>
      <c r="B785" s="32"/>
      <c r="C785" s="32"/>
      <c r="D785" s="32"/>
    </row>
    <row r="786" spans="1:4" ht="15.75" customHeight="1">
      <c r="A786" s="32"/>
      <c r="B786" s="32"/>
      <c r="C786" s="32"/>
      <c r="D786" s="32"/>
    </row>
    <row r="787" spans="1:4" ht="15.75" customHeight="1">
      <c r="A787" s="32"/>
      <c r="B787" s="32"/>
      <c r="C787" s="32"/>
      <c r="D787" s="32"/>
    </row>
    <row r="788" spans="1:4" ht="15.75" customHeight="1">
      <c r="A788" s="32"/>
      <c r="B788" s="32"/>
      <c r="C788" s="32"/>
      <c r="D788" s="32"/>
    </row>
    <row r="789" spans="1:4" ht="15.75" customHeight="1">
      <c r="A789" s="32"/>
      <c r="B789" s="32"/>
      <c r="C789" s="32"/>
      <c r="D789" s="32"/>
    </row>
    <row r="790" spans="1:4" ht="15.75" customHeight="1">
      <c r="A790" s="32"/>
      <c r="B790" s="32"/>
      <c r="C790" s="32"/>
      <c r="D790" s="32"/>
    </row>
    <row r="791" spans="1:4" ht="15.75" customHeight="1">
      <c r="A791" s="32"/>
      <c r="B791" s="32"/>
      <c r="C791" s="32"/>
      <c r="D791" s="32"/>
    </row>
    <row r="792" spans="1:4" ht="15.75" customHeight="1">
      <c r="A792" s="32"/>
      <c r="B792" s="32"/>
      <c r="C792" s="32"/>
      <c r="D792" s="32"/>
    </row>
    <row r="793" spans="1:4" ht="15.75" customHeight="1">
      <c r="A793" s="32"/>
      <c r="B793" s="32"/>
      <c r="C793" s="32"/>
      <c r="D793" s="32"/>
    </row>
    <row r="794" spans="1:4" ht="15.75" customHeight="1">
      <c r="A794" s="32"/>
      <c r="B794" s="32"/>
      <c r="C794" s="32"/>
      <c r="D794" s="32"/>
    </row>
    <row r="795" spans="1:4" ht="15.75" customHeight="1">
      <c r="A795" s="32"/>
      <c r="B795" s="32"/>
      <c r="C795" s="32"/>
      <c r="D795" s="32"/>
    </row>
    <row r="796" spans="1:4" ht="15.75" customHeight="1">
      <c r="A796" s="32"/>
      <c r="B796" s="32"/>
      <c r="C796" s="32"/>
      <c r="D796" s="32"/>
    </row>
    <row r="797" spans="1:4" ht="15.75" customHeight="1">
      <c r="A797" s="32"/>
      <c r="B797" s="32"/>
      <c r="C797" s="32"/>
      <c r="D797" s="32"/>
    </row>
    <row r="798" spans="1:4" ht="15.75" customHeight="1">
      <c r="A798" s="32"/>
      <c r="B798" s="32"/>
      <c r="C798" s="32"/>
      <c r="D798" s="32"/>
    </row>
    <row r="799" spans="1:4" ht="15.75" customHeight="1">
      <c r="A799" s="32"/>
      <c r="B799" s="32"/>
      <c r="C799" s="32"/>
      <c r="D799" s="32"/>
    </row>
    <row r="800" spans="1:4" ht="15.75" customHeight="1">
      <c r="A800" s="32"/>
      <c r="B800" s="32"/>
      <c r="C800" s="32"/>
      <c r="D800" s="32"/>
    </row>
    <row r="801" spans="1:4" ht="15.75" customHeight="1">
      <c r="A801" s="32"/>
      <c r="B801" s="32"/>
      <c r="C801" s="32"/>
      <c r="D801" s="32"/>
    </row>
    <row r="802" spans="1:4" ht="15.75" customHeight="1">
      <c r="A802" s="32"/>
      <c r="B802" s="32"/>
      <c r="C802" s="32"/>
      <c r="D802" s="32"/>
    </row>
    <row r="803" spans="1:4" ht="15.75" customHeight="1">
      <c r="A803" s="32"/>
      <c r="B803" s="32"/>
      <c r="C803" s="32"/>
      <c r="D803" s="32"/>
    </row>
    <row r="804" spans="1:4" ht="15.75" customHeight="1">
      <c r="A804" s="32"/>
      <c r="B804" s="32"/>
      <c r="C804" s="32"/>
      <c r="D804" s="32"/>
    </row>
    <row r="805" spans="1:4" ht="15.75" customHeight="1">
      <c r="A805" s="32"/>
      <c r="B805" s="32"/>
      <c r="C805" s="32"/>
      <c r="D805" s="32"/>
    </row>
    <row r="806" spans="1:4" ht="15.75" customHeight="1">
      <c r="A806" s="32"/>
      <c r="B806" s="32"/>
      <c r="C806" s="32"/>
      <c r="D806" s="32"/>
    </row>
    <row r="807" spans="1:4" ht="15.75" customHeight="1">
      <c r="A807" s="32"/>
      <c r="B807" s="32"/>
      <c r="C807" s="32"/>
      <c r="D807" s="32"/>
    </row>
    <row r="808" spans="1:4" ht="15.75" customHeight="1">
      <c r="A808" s="32"/>
      <c r="B808" s="32"/>
      <c r="C808" s="32"/>
      <c r="D808" s="32"/>
    </row>
    <row r="809" spans="1:4" ht="15.75" customHeight="1">
      <c r="A809" s="32"/>
      <c r="B809" s="32"/>
      <c r="C809" s="32"/>
      <c r="D809" s="32"/>
    </row>
    <row r="810" spans="1:4" ht="15.75" customHeight="1">
      <c r="A810" s="32"/>
      <c r="B810" s="32"/>
      <c r="C810" s="32"/>
      <c r="D810" s="32"/>
    </row>
    <row r="811" spans="1:4" ht="15.75" customHeight="1">
      <c r="A811" s="32"/>
      <c r="B811" s="32"/>
      <c r="C811" s="32"/>
      <c r="D811" s="32"/>
    </row>
    <row r="812" spans="1:4" ht="15.75" customHeight="1">
      <c r="A812" s="32"/>
      <c r="B812" s="32"/>
      <c r="C812" s="32"/>
      <c r="D812" s="32"/>
    </row>
    <row r="813" spans="1:4" ht="15.75" customHeight="1">
      <c r="A813" s="32"/>
      <c r="B813" s="32"/>
      <c r="C813" s="32"/>
      <c r="D813" s="32"/>
    </row>
    <row r="814" spans="1:4" ht="15.75" customHeight="1">
      <c r="A814" s="32"/>
      <c r="B814" s="32"/>
      <c r="C814" s="32"/>
      <c r="D814" s="32"/>
    </row>
    <row r="815" spans="1:4" ht="15.75" customHeight="1">
      <c r="A815" s="32"/>
      <c r="B815" s="32"/>
      <c r="C815" s="32"/>
      <c r="D815" s="32"/>
    </row>
    <row r="816" spans="1:4" ht="15.75" customHeight="1">
      <c r="A816" s="32"/>
      <c r="B816" s="32"/>
      <c r="C816" s="32"/>
      <c r="D816" s="32"/>
    </row>
    <row r="817" spans="1:4" ht="15.75" customHeight="1">
      <c r="A817" s="32"/>
      <c r="B817" s="32"/>
      <c r="C817" s="32"/>
      <c r="D817" s="32"/>
    </row>
    <row r="818" spans="1:4" ht="15.75" customHeight="1">
      <c r="A818" s="32"/>
      <c r="B818" s="32"/>
      <c r="C818" s="32"/>
      <c r="D818" s="32"/>
    </row>
    <row r="819" spans="1:4" ht="15.75" customHeight="1">
      <c r="A819" s="32"/>
      <c r="B819" s="32"/>
      <c r="C819" s="32"/>
      <c r="D819" s="32"/>
    </row>
    <row r="820" spans="1:4" ht="15.75" customHeight="1">
      <c r="A820" s="32"/>
      <c r="B820" s="32"/>
      <c r="C820" s="32"/>
      <c r="D820" s="32"/>
    </row>
    <row r="821" spans="1:4" ht="15.75" customHeight="1">
      <c r="A821" s="32"/>
      <c r="B821" s="32"/>
      <c r="C821" s="32"/>
      <c r="D821" s="32"/>
    </row>
    <row r="822" spans="1:4" ht="15.75" customHeight="1">
      <c r="A822" s="32"/>
      <c r="B822" s="32"/>
      <c r="C822" s="32"/>
      <c r="D822" s="32"/>
    </row>
    <row r="823" spans="1:4" ht="15.75" customHeight="1">
      <c r="A823" s="32"/>
      <c r="B823" s="32"/>
      <c r="C823" s="32"/>
      <c r="D823" s="32"/>
    </row>
    <row r="824" spans="1:4" ht="15.75" customHeight="1">
      <c r="A824" s="32"/>
      <c r="B824" s="32"/>
      <c r="C824" s="32"/>
      <c r="D824" s="32"/>
    </row>
    <row r="825" spans="1:4" ht="15.75" customHeight="1">
      <c r="A825" s="32"/>
      <c r="B825" s="32"/>
      <c r="C825" s="32"/>
      <c r="D825" s="32"/>
    </row>
    <row r="826" spans="1:4" ht="15.75" customHeight="1">
      <c r="A826" s="32"/>
      <c r="B826" s="32"/>
      <c r="C826" s="32"/>
      <c r="D826" s="32"/>
    </row>
    <row r="827" spans="1:4" ht="15.75" customHeight="1">
      <c r="A827" s="32"/>
      <c r="B827" s="32"/>
      <c r="C827" s="32"/>
      <c r="D827" s="32"/>
    </row>
    <row r="828" spans="1:4" ht="15.75" customHeight="1">
      <c r="A828" s="32"/>
      <c r="B828" s="32"/>
      <c r="C828" s="32"/>
      <c r="D828" s="32"/>
    </row>
    <row r="829" spans="1:4" ht="15.75" customHeight="1">
      <c r="A829" s="32"/>
      <c r="B829" s="32"/>
      <c r="C829" s="32"/>
      <c r="D829" s="32"/>
    </row>
    <row r="830" spans="1:4" ht="15.75" customHeight="1">
      <c r="A830" s="32"/>
      <c r="B830" s="32"/>
      <c r="C830" s="32"/>
      <c r="D830" s="32"/>
    </row>
    <row r="831" spans="1:4" ht="15.75" customHeight="1">
      <c r="A831" s="32"/>
      <c r="B831" s="32"/>
      <c r="C831" s="32"/>
      <c r="D831" s="32"/>
    </row>
    <row r="832" spans="1:4" ht="15.75" customHeight="1">
      <c r="A832" s="32"/>
      <c r="B832" s="32"/>
      <c r="C832" s="32"/>
      <c r="D832" s="32"/>
    </row>
    <row r="833" spans="1:4" ht="15.75" customHeight="1">
      <c r="A833" s="32"/>
      <c r="B833" s="32"/>
      <c r="C833" s="32"/>
      <c r="D833" s="32"/>
    </row>
    <row r="834" spans="1:4" ht="15.75" customHeight="1">
      <c r="A834" s="32"/>
      <c r="B834" s="32"/>
      <c r="C834" s="32"/>
      <c r="D834" s="32"/>
    </row>
    <row r="835" spans="1:4" ht="15.75" customHeight="1">
      <c r="A835" s="32"/>
      <c r="B835" s="32"/>
      <c r="C835" s="32"/>
      <c r="D835" s="32"/>
    </row>
    <row r="836" spans="1:4" ht="15.75" customHeight="1">
      <c r="A836" s="32"/>
      <c r="B836" s="32"/>
      <c r="C836" s="32"/>
      <c r="D836" s="32"/>
    </row>
    <row r="837" spans="1:4" ht="15.75" customHeight="1">
      <c r="A837" s="32"/>
      <c r="B837" s="32"/>
      <c r="C837" s="32"/>
      <c r="D837" s="32"/>
    </row>
    <row r="838" spans="1:4" ht="15.75" customHeight="1">
      <c r="A838" s="32"/>
      <c r="B838" s="32"/>
      <c r="C838" s="32"/>
      <c r="D838" s="32"/>
    </row>
    <row r="839" spans="1:4" ht="15.75" customHeight="1">
      <c r="A839" s="32"/>
      <c r="B839" s="32"/>
      <c r="C839" s="32"/>
      <c r="D839" s="32"/>
    </row>
    <row r="840" spans="1:4" ht="15.75" customHeight="1">
      <c r="A840" s="32"/>
      <c r="B840" s="32"/>
      <c r="C840" s="32"/>
      <c r="D840" s="32"/>
    </row>
    <row r="841" spans="1:4" ht="15.75" customHeight="1">
      <c r="A841" s="32"/>
      <c r="B841" s="32"/>
      <c r="C841" s="32"/>
      <c r="D841" s="32"/>
    </row>
    <row r="842" spans="1:4" ht="15.75" customHeight="1">
      <c r="A842" s="32"/>
      <c r="B842" s="32"/>
      <c r="C842" s="32"/>
      <c r="D842" s="32"/>
    </row>
    <row r="843" spans="1:4" ht="15.75" customHeight="1">
      <c r="A843" s="32"/>
      <c r="B843" s="32"/>
      <c r="C843" s="32"/>
      <c r="D843" s="32"/>
    </row>
    <row r="844" spans="1:4" ht="15.75" customHeight="1">
      <c r="A844" s="32"/>
      <c r="B844" s="32"/>
      <c r="C844" s="32"/>
      <c r="D844" s="32"/>
    </row>
    <row r="845" spans="1:4" ht="15.75" customHeight="1">
      <c r="A845" s="32"/>
      <c r="B845" s="32"/>
      <c r="C845" s="32"/>
      <c r="D845" s="32"/>
    </row>
    <row r="846" spans="1:4" ht="15.75" customHeight="1">
      <c r="A846" s="32"/>
      <c r="B846" s="32"/>
      <c r="C846" s="32"/>
      <c r="D846" s="32"/>
    </row>
    <row r="847" spans="1:4" ht="15.75" customHeight="1">
      <c r="A847" s="32"/>
      <c r="B847" s="32"/>
      <c r="C847" s="32"/>
      <c r="D847" s="32"/>
    </row>
    <row r="848" spans="1:4" ht="15.75" customHeight="1">
      <c r="A848" s="32"/>
      <c r="B848" s="32"/>
      <c r="C848" s="32"/>
      <c r="D848" s="32"/>
    </row>
    <row r="849" spans="1:4" ht="15.75" customHeight="1">
      <c r="A849" s="32"/>
      <c r="B849" s="32"/>
      <c r="C849" s="32"/>
      <c r="D849" s="32"/>
    </row>
    <row r="850" spans="1:4" ht="15.75" customHeight="1">
      <c r="A850" s="32"/>
      <c r="B850" s="32"/>
      <c r="C850" s="32"/>
      <c r="D850" s="32"/>
    </row>
    <row r="851" spans="1:4" ht="15.75" customHeight="1">
      <c r="A851" s="32"/>
      <c r="B851" s="32"/>
      <c r="C851" s="32"/>
      <c r="D851" s="32"/>
    </row>
    <row r="852" spans="1:4" ht="15.75" customHeight="1">
      <c r="A852" s="32"/>
      <c r="B852" s="32"/>
      <c r="C852" s="32"/>
      <c r="D852" s="32"/>
    </row>
    <row r="853" spans="1:4" ht="15.75" customHeight="1">
      <c r="A853" s="32"/>
      <c r="B853" s="32"/>
      <c r="C853" s="32"/>
      <c r="D853" s="32"/>
    </row>
    <row r="854" spans="1:4" ht="15.75" customHeight="1">
      <c r="A854" s="32"/>
      <c r="B854" s="32"/>
      <c r="C854" s="32"/>
      <c r="D854" s="32"/>
    </row>
    <row r="855" spans="1:4" ht="15.75" customHeight="1">
      <c r="A855" s="32"/>
      <c r="B855" s="32"/>
      <c r="C855" s="32"/>
      <c r="D855" s="32"/>
    </row>
    <row r="856" spans="1:4" ht="15.75" customHeight="1">
      <c r="A856" s="32"/>
      <c r="B856" s="32"/>
      <c r="C856" s="32"/>
      <c r="D856" s="32"/>
    </row>
    <row r="857" spans="1:4" ht="15.75" customHeight="1">
      <c r="A857" s="32"/>
      <c r="B857" s="32"/>
      <c r="C857" s="32"/>
      <c r="D857" s="32"/>
    </row>
    <row r="858" spans="1:4" ht="15.75" customHeight="1">
      <c r="A858" s="32"/>
      <c r="B858" s="32"/>
      <c r="C858" s="32"/>
      <c r="D858" s="32"/>
    </row>
    <row r="859" spans="1:4" ht="15.75" customHeight="1">
      <c r="A859" s="32"/>
      <c r="B859" s="32"/>
      <c r="C859" s="32"/>
      <c r="D859" s="32"/>
    </row>
    <row r="860" spans="1:4" ht="15.75" customHeight="1">
      <c r="A860" s="32"/>
      <c r="B860" s="32"/>
      <c r="C860" s="32"/>
      <c r="D860" s="32"/>
    </row>
    <row r="861" spans="1:4" ht="15.75" customHeight="1">
      <c r="A861" s="32"/>
      <c r="B861" s="32"/>
      <c r="C861" s="32"/>
      <c r="D861" s="32"/>
    </row>
    <row r="862" spans="1:4" ht="15.75" customHeight="1">
      <c r="A862" s="32"/>
      <c r="B862" s="32"/>
      <c r="C862" s="32"/>
      <c r="D862" s="32"/>
    </row>
    <row r="863" spans="1:4" ht="15.75" customHeight="1">
      <c r="A863" s="32"/>
      <c r="B863" s="32"/>
      <c r="C863" s="32"/>
      <c r="D863" s="32"/>
    </row>
    <row r="864" spans="1:4" ht="15.75" customHeight="1">
      <c r="A864" s="32"/>
      <c r="B864" s="32"/>
      <c r="C864" s="32"/>
      <c r="D864" s="32"/>
    </row>
    <row r="865" spans="1:4" ht="15.75" customHeight="1">
      <c r="A865" s="32"/>
      <c r="B865" s="32"/>
      <c r="C865" s="32"/>
      <c r="D865" s="32"/>
    </row>
    <row r="866" spans="1:4" ht="15.75" customHeight="1">
      <c r="A866" s="32"/>
      <c r="B866" s="32"/>
      <c r="C866" s="32"/>
      <c r="D866" s="32"/>
    </row>
    <row r="867" spans="1:4" ht="15.75" customHeight="1">
      <c r="A867" s="32"/>
      <c r="B867" s="32"/>
      <c r="C867" s="32"/>
      <c r="D867" s="32"/>
    </row>
    <row r="868" spans="1:4" ht="15.75" customHeight="1">
      <c r="A868" s="32"/>
      <c r="B868" s="32"/>
      <c r="C868" s="32"/>
      <c r="D868" s="32"/>
    </row>
    <row r="869" spans="1:4" ht="15.75" customHeight="1">
      <c r="A869" s="32"/>
      <c r="B869" s="32"/>
      <c r="C869" s="32"/>
      <c r="D869" s="32"/>
    </row>
    <row r="870" spans="1:4" ht="15.75" customHeight="1">
      <c r="A870" s="32"/>
      <c r="B870" s="32"/>
      <c r="C870" s="32"/>
      <c r="D870" s="32"/>
    </row>
    <row r="871" spans="1:4" ht="15.75" customHeight="1">
      <c r="A871" s="32"/>
      <c r="B871" s="32"/>
      <c r="C871" s="32"/>
      <c r="D871" s="32"/>
    </row>
    <row r="872" spans="1:4" ht="15.75" customHeight="1">
      <c r="A872" s="32"/>
      <c r="B872" s="32"/>
      <c r="C872" s="32"/>
      <c r="D872" s="32"/>
    </row>
    <row r="873" spans="1:4" ht="15.75" customHeight="1">
      <c r="A873" s="32"/>
      <c r="B873" s="32"/>
      <c r="C873" s="32"/>
      <c r="D873" s="32"/>
    </row>
    <row r="874" spans="1:4" ht="15.75" customHeight="1">
      <c r="A874" s="32"/>
      <c r="B874" s="32"/>
      <c r="C874" s="32"/>
      <c r="D874" s="32"/>
    </row>
    <row r="875" spans="1:4" ht="15.75" customHeight="1">
      <c r="A875" s="32"/>
      <c r="B875" s="32"/>
      <c r="C875" s="32"/>
      <c r="D875" s="32"/>
    </row>
    <row r="876" spans="1:4" ht="15.75" customHeight="1">
      <c r="A876" s="32"/>
      <c r="B876" s="32"/>
      <c r="C876" s="32"/>
      <c r="D876" s="32"/>
    </row>
    <row r="877" spans="1:4" ht="15.75" customHeight="1">
      <c r="A877" s="32"/>
      <c r="B877" s="32"/>
      <c r="C877" s="32"/>
      <c r="D877" s="32"/>
    </row>
    <row r="878" spans="1:4" ht="15.75" customHeight="1">
      <c r="A878" s="32"/>
      <c r="B878" s="32"/>
      <c r="C878" s="32"/>
      <c r="D878" s="32"/>
    </row>
    <row r="879" spans="1:4" ht="15.75" customHeight="1">
      <c r="A879" s="32"/>
      <c r="B879" s="32"/>
      <c r="C879" s="32"/>
      <c r="D879" s="32"/>
    </row>
    <row r="880" spans="1:4" ht="15.75" customHeight="1">
      <c r="A880" s="32"/>
      <c r="B880" s="32"/>
      <c r="C880" s="32"/>
      <c r="D880" s="32"/>
    </row>
    <row r="881" spans="1:4" ht="15.75" customHeight="1">
      <c r="A881" s="32"/>
      <c r="B881" s="32"/>
      <c r="C881" s="32"/>
      <c r="D881" s="32"/>
    </row>
    <row r="882" spans="1:4" ht="15.75" customHeight="1">
      <c r="A882" s="32"/>
      <c r="B882" s="32"/>
      <c r="C882" s="32"/>
      <c r="D882" s="32"/>
    </row>
    <row r="883" spans="1:4" ht="15.75" customHeight="1">
      <c r="A883" s="32"/>
      <c r="B883" s="32"/>
      <c r="C883" s="32"/>
      <c r="D883" s="32"/>
    </row>
    <row r="884" spans="1:4" ht="15.75" customHeight="1">
      <c r="A884" s="32"/>
      <c r="B884" s="32"/>
      <c r="C884" s="32"/>
      <c r="D884" s="32"/>
    </row>
    <row r="885" spans="1:4" ht="15.75" customHeight="1">
      <c r="A885" s="32"/>
      <c r="B885" s="32"/>
      <c r="C885" s="32"/>
      <c r="D885" s="32"/>
    </row>
    <row r="886" spans="1:4" ht="15.75" customHeight="1">
      <c r="A886" s="32"/>
      <c r="B886" s="32"/>
      <c r="C886" s="32"/>
      <c r="D886" s="32"/>
    </row>
    <row r="887" spans="1:4" ht="15.75" customHeight="1">
      <c r="A887" s="32"/>
      <c r="B887" s="32"/>
      <c r="C887" s="32"/>
      <c r="D887" s="32"/>
    </row>
    <row r="888" spans="1:4" ht="15.75" customHeight="1">
      <c r="A888" s="32"/>
      <c r="B888" s="32"/>
      <c r="C888" s="32"/>
      <c r="D888" s="32"/>
    </row>
    <row r="889" spans="1:4" ht="15.75" customHeight="1">
      <c r="A889" s="32"/>
      <c r="B889" s="32"/>
      <c r="C889" s="32"/>
      <c r="D889" s="32"/>
    </row>
    <row r="890" spans="1:4" ht="15.75" customHeight="1">
      <c r="A890" s="32"/>
      <c r="B890" s="32"/>
      <c r="C890" s="32"/>
      <c r="D890" s="32"/>
    </row>
    <row r="891" spans="1:4" ht="15.75" customHeight="1">
      <c r="A891" s="32"/>
      <c r="B891" s="32"/>
      <c r="C891" s="32"/>
      <c r="D891" s="32"/>
    </row>
    <row r="892" spans="1:4" ht="15.75" customHeight="1">
      <c r="A892" s="32"/>
      <c r="B892" s="32"/>
      <c r="C892" s="32"/>
      <c r="D892" s="32"/>
    </row>
    <row r="893" spans="1:4" ht="15.75" customHeight="1">
      <c r="A893" s="32"/>
      <c r="B893" s="32"/>
      <c r="C893" s="32"/>
      <c r="D893" s="32"/>
    </row>
    <row r="894" spans="1:4" ht="15.75" customHeight="1">
      <c r="A894" s="32"/>
      <c r="B894" s="32"/>
      <c r="C894" s="32"/>
      <c r="D894" s="32"/>
    </row>
    <row r="895" spans="1:4" ht="15.75" customHeight="1">
      <c r="A895" s="32"/>
      <c r="B895" s="32"/>
      <c r="C895" s="32"/>
      <c r="D895" s="32"/>
    </row>
    <row r="896" spans="1:4" ht="15.75" customHeight="1">
      <c r="A896" s="32"/>
      <c r="B896" s="32"/>
      <c r="C896" s="32"/>
      <c r="D896" s="32"/>
    </row>
    <row r="897" spans="1:4" ht="15.75" customHeight="1">
      <c r="A897" s="32"/>
      <c r="B897" s="32"/>
      <c r="C897" s="32"/>
      <c r="D897" s="32"/>
    </row>
    <row r="898" spans="1:4" ht="15.75" customHeight="1">
      <c r="A898" s="32"/>
      <c r="B898" s="32"/>
      <c r="C898" s="32"/>
      <c r="D898" s="32"/>
    </row>
    <row r="899" spans="1:4" ht="15.75" customHeight="1">
      <c r="A899" s="32"/>
      <c r="B899" s="32"/>
      <c r="C899" s="32"/>
      <c r="D899" s="32"/>
    </row>
    <row r="900" spans="1:4" ht="15.75" customHeight="1">
      <c r="A900" s="32"/>
      <c r="B900" s="32"/>
      <c r="C900" s="32"/>
      <c r="D900" s="32"/>
    </row>
    <row r="901" spans="1:4" ht="15.75" customHeight="1">
      <c r="A901" s="32"/>
      <c r="B901" s="32"/>
      <c r="C901" s="32"/>
      <c r="D901" s="32"/>
    </row>
    <row r="902" spans="1:4" ht="15.75" customHeight="1">
      <c r="A902" s="32"/>
      <c r="B902" s="32"/>
      <c r="C902" s="32"/>
      <c r="D902" s="32"/>
    </row>
    <row r="903" spans="1:4" ht="15.75" customHeight="1">
      <c r="A903" s="32"/>
      <c r="B903" s="32"/>
      <c r="C903" s="32"/>
      <c r="D903" s="32"/>
    </row>
    <row r="904" spans="1:4" ht="15.75" customHeight="1">
      <c r="A904" s="32"/>
      <c r="B904" s="32"/>
      <c r="C904" s="32"/>
      <c r="D904" s="32"/>
    </row>
    <row r="905" spans="1:4" ht="15.75" customHeight="1">
      <c r="A905" s="32"/>
      <c r="B905" s="32"/>
      <c r="C905" s="32"/>
      <c r="D905" s="32"/>
    </row>
    <row r="906" spans="1:4" ht="15.75" customHeight="1">
      <c r="A906" s="32"/>
      <c r="B906" s="32"/>
      <c r="C906" s="32"/>
      <c r="D906" s="32"/>
    </row>
    <row r="907" spans="1:4" ht="15.75" customHeight="1">
      <c r="A907" s="32"/>
      <c r="B907" s="32"/>
      <c r="C907" s="32"/>
      <c r="D907" s="32"/>
    </row>
    <row r="908" spans="1:4" ht="15.75" customHeight="1">
      <c r="A908" s="32"/>
      <c r="B908" s="32"/>
      <c r="C908" s="32"/>
      <c r="D908" s="32"/>
    </row>
    <row r="909" spans="1:4" ht="15.75" customHeight="1">
      <c r="A909" s="32"/>
      <c r="B909" s="32"/>
      <c r="C909" s="32"/>
      <c r="D909" s="32"/>
    </row>
    <row r="910" spans="1:4" ht="15.75" customHeight="1">
      <c r="A910" s="32"/>
      <c r="B910" s="32"/>
      <c r="C910" s="32"/>
      <c r="D910" s="32"/>
    </row>
    <row r="911" spans="1:4" ht="15.75" customHeight="1">
      <c r="A911" s="32"/>
      <c r="B911" s="32"/>
      <c r="C911" s="32"/>
      <c r="D911" s="32"/>
    </row>
    <row r="912" spans="1:4" ht="15.75" customHeight="1">
      <c r="A912" s="32"/>
      <c r="B912" s="32"/>
      <c r="C912" s="32"/>
      <c r="D912" s="32"/>
    </row>
    <row r="913" spans="1:4" ht="15.75" customHeight="1">
      <c r="A913" s="32"/>
      <c r="B913" s="32"/>
      <c r="C913" s="32"/>
      <c r="D913" s="32"/>
    </row>
    <row r="914" spans="1:4" ht="15.75" customHeight="1">
      <c r="A914" s="32"/>
      <c r="B914" s="32"/>
      <c r="C914" s="32"/>
      <c r="D914" s="32"/>
    </row>
    <row r="915" spans="1:4" ht="15.75" customHeight="1">
      <c r="A915" s="32"/>
      <c r="B915" s="32"/>
      <c r="C915" s="32"/>
      <c r="D915" s="32"/>
    </row>
    <row r="916" spans="1:4" ht="15.75" customHeight="1">
      <c r="A916" s="32"/>
      <c r="B916" s="32"/>
      <c r="C916" s="32"/>
      <c r="D916" s="32"/>
    </row>
    <row r="917" spans="1:4" ht="15.75" customHeight="1">
      <c r="A917" s="32"/>
      <c r="B917" s="32"/>
      <c r="C917" s="32"/>
      <c r="D917" s="32"/>
    </row>
    <row r="918" spans="1:4" ht="15.75" customHeight="1">
      <c r="A918" s="32"/>
      <c r="B918" s="32"/>
      <c r="C918" s="32"/>
      <c r="D918" s="32"/>
    </row>
    <row r="919" spans="1:4" ht="15.75" customHeight="1">
      <c r="A919" s="32"/>
      <c r="B919" s="32"/>
      <c r="C919" s="32"/>
      <c r="D919" s="32"/>
    </row>
    <row r="920" spans="1:4" ht="15.75" customHeight="1">
      <c r="A920" s="32"/>
      <c r="B920" s="32"/>
      <c r="C920" s="32"/>
      <c r="D920" s="32"/>
    </row>
    <row r="921" spans="1:4" ht="15.75" customHeight="1">
      <c r="A921" s="32"/>
      <c r="B921" s="32"/>
      <c r="C921" s="32"/>
      <c r="D921" s="32"/>
    </row>
    <row r="922" spans="1:4" ht="15.75" customHeight="1">
      <c r="A922" s="32"/>
      <c r="B922" s="32"/>
      <c r="C922" s="32"/>
      <c r="D922" s="32"/>
    </row>
    <row r="923" spans="1:4" ht="15.75" customHeight="1">
      <c r="A923" s="32"/>
      <c r="B923" s="32"/>
      <c r="C923" s="32"/>
      <c r="D923" s="32"/>
    </row>
    <row r="924" spans="1:4" ht="15.75" customHeight="1">
      <c r="A924" s="32"/>
      <c r="B924" s="32"/>
      <c r="C924" s="32"/>
      <c r="D924" s="32"/>
    </row>
    <row r="925" spans="1:4" ht="15.75" customHeight="1">
      <c r="A925" s="32"/>
      <c r="B925" s="32"/>
      <c r="C925" s="32"/>
      <c r="D925" s="32"/>
    </row>
    <row r="926" spans="1:4" ht="15.75" customHeight="1">
      <c r="A926" s="32"/>
      <c r="B926" s="32"/>
      <c r="C926" s="32"/>
      <c r="D926" s="32"/>
    </row>
    <row r="927" spans="1:4" ht="15.75" customHeight="1">
      <c r="A927" s="32"/>
      <c r="B927" s="32"/>
      <c r="C927" s="32"/>
      <c r="D927" s="32"/>
    </row>
    <row r="928" spans="1:4" ht="15.75" customHeight="1">
      <c r="A928" s="32"/>
      <c r="B928" s="32"/>
      <c r="C928" s="32"/>
      <c r="D928" s="32"/>
    </row>
    <row r="929" spans="1:4" ht="15.75" customHeight="1">
      <c r="A929" s="32"/>
      <c r="B929" s="32"/>
      <c r="C929" s="32"/>
      <c r="D929" s="32"/>
    </row>
    <row r="930" spans="1:4" ht="15.75" customHeight="1">
      <c r="A930" s="32"/>
      <c r="B930" s="32"/>
      <c r="C930" s="32"/>
      <c r="D930" s="32"/>
    </row>
    <row r="931" spans="1:4" ht="15.75" customHeight="1">
      <c r="A931" s="32"/>
      <c r="B931" s="32"/>
      <c r="C931" s="32"/>
      <c r="D931" s="32"/>
    </row>
    <row r="932" spans="1:4" ht="15.75" customHeight="1">
      <c r="A932" s="32"/>
      <c r="B932" s="32"/>
      <c r="C932" s="32"/>
      <c r="D932" s="32"/>
    </row>
    <row r="933" spans="1:4" ht="15.75" customHeight="1">
      <c r="A933" s="32"/>
      <c r="B933" s="32"/>
      <c r="C933" s="32"/>
      <c r="D933" s="32"/>
    </row>
    <row r="934" spans="1:4" ht="15.75" customHeight="1">
      <c r="A934" s="32"/>
      <c r="B934" s="32"/>
      <c r="C934" s="32"/>
      <c r="D934" s="32"/>
    </row>
    <row r="935" spans="1:4" ht="15.75" customHeight="1">
      <c r="A935" s="32"/>
      <c r="B935" s="32"/>
      <c r="C935" s="32"/>
      <c r="D935" s="32"/>
    </row>
    <row r="936" spans="1:4" ht="15.75" customHeight="1">
      <c r="A936" s="32"/>
      <c r="B936" s="32"/>
      <c r="C936" s="32"/>
      <c r="D936" s="32"/>
    </row>
    <row r="937" spans="1:4" ht="15.75" customHeight="1">
      <c r="A937" s="32"/>
      <c r="B937" s="32"/>
      <c r="C937" s="32"/>
      <c r="D937" s="32"/>
    </row>
    <row r="938" spans="1:4" ht="15.75" customHeight="1">
      <c r="A938" s="32"/>
      <c r="B938" s="32"/>
      <c r="C938" s="32"/>
      <c r="D938" s="32"/>
    </row>
    <row r="939" spans="1:4" ht="15.75" customHeight="1">
      <c r="A939" s="32"/>
      <c r="B939" s="32"/>
      <c r="C939" s="32"/>
      <c r="D939" s="32"/>
    </row>
    <row r="940" spans="1:4" ht="15.75" customHeight="1">
      <c r="A940" s="32"/>
      <c r="B940" s="32"/>
      <c r="C940" s="32"/>
      <c r="D940" s="32"/>
    </row>
    <row r="941" spans="1:4" ht="15.75" customHeight="1">
      <c r="A941" s="32"/>
      <c r="B941" s="32"/>
      <c r="C941" s="32"/>
      <c r="D941" s="32"/>
    </row>
    <row r="942" spans="1:4" ht="15.75" customHeight="1">
      <c r="A942" s="32"/>
      <c r="B942" s="32"/>
      <c r="C942" s="32"/>
      <c r="D942" s="32"/>
    </row>
    <row r="943" spans="1:4" ht="15.75" customHeight="1">
      <c r="A943" s="32"/>
      <c r="B943" s="32"/>
      <c r="C943" s="32"/>
      <c r="D943" s="32"/>
    </row>
    <row r="944" spans="1:4" ht="15.75" customHeight="1">
      <c r="A944" s="32"/>
      <c r="B944" s="32"/>
      <c r="C944" s="32"/>
      <c r="D944" s="32"/>
    </row>
    <row r="945" spans="1:4" ht="15.75" customHeight="1">
      <c r="A945" s="32"/>
      <c r="B945" s="32"/>
      <c r="C945" s="32"/>
      <c r="D945" s="32"/>
    </row>
    <row r="946" spans="1:4" ht="15.75" customHeight="1">
      <c r="A946" s="32"/>
      <c r="B946" s="32"/>
      <c r="C946" s="32"/>
      <c r="D946" s="32"/>
    </row>
    <row r="947" spans="1:4" ht="15.75" customHeight="1">
      <c r="A947" s="32"/>
      <c r="B947" s="32"/>
      <c r="C947" s="32"/>
      <c r="D947" s="32"/>
    </row>
    <row r="948" spans="1:4" ht="15.75" customHeight="1">
      <c r="A948" s="32"/>
      <c r="B948" s="32"/>
      <c r="C948" s="32"/>
      <c r="D948" s="32"/>
    </row>
    <row r="949" spans="1:4" ht="15.75" customHeight="1">
      <c r="A949" s="32"/>
      <c r="B949" s="32"/>
      <c r="C949" s="32"/>
      <c r="D949" s="32"/>
    </row>
    <row r="950" spans="1:4" ht="15.75" customHeight="1">
      <c r="A950" s="32"/>
      <c r="B950" s="32"/>
      <c r="C950" s="32"/>
      <c r="D950" s="32"/>
    </row>
    <row r="951" spans="1:4" ht="15.75" customHeight="1">
      <c r="A951" s="32"/>
      <c r="B951" s="32"/>
      <c r="C951" s="32"/>
      <c r="D951" s="32"/>
    </row>
    <row r="952" spans="1:4" ht="15.75" customHeight="1">
      <c r="A952" s="32"/>
      <c r="B952" s="32"/>
      <c r="C952" s="32"/>
      <c r="D952" s="32"/>
    </row>
    <row r="953" spans="1:4" ht="15.75" customHeight="1">
      <c r="A953" s="32"/>
      <c r="B953" s="32"/>
      <c r="C953" s="32"/>
      <c r="D953" s="32"/>
    </row>
    <row r="954" spans="1:4" ht="15.75" customHeight="1">
      <c r="A954" s="32"/>
      <c r="B954" s="32"/>
      <c r="C954" s="32"/>
      <c r="D954" s="32"/>
    </row>
    <row r="955" spans="1:4" ht="15.75" customHeight="1">
      <c r="A955" s="32"/>
      <c r="B955" s="32"/>
      <c r="C955" s="32"/>
      <c r="D955" s="32"/>
    </row>
    <row r="956" spans="1:4" ht="15.75" customHeight="1">
      <c r="A956" s="32"/>
      <c r="B956" s="32"/>
      <c r="C956" s="32"/>
      <c r="D956" s="32"/>
    </row>
    <row r="957" spans="1:4" ht="15.75" customHeight="1">
      <c r="A957" s="32"/>
      <c r="B957" s="32"/>
      <c r="C957" s="32"/>
      <c r="D957" s="32"/>
    </row>
    <row r="958" spans="1:4" ht="15.75" customHeight="1">
      <c r="A958" s="32"/>
      <c r="B958" s="32"/>
      <c r="C958" s="32"/>
      <c r="D958" s="32"/>
    </row>
    <row r="959" spans="1:4" ht="15.75" customHeight="1">
      <c r="A959" s="32"/>
      <c r="B959" s="32"/>
      <c r="C959" s="32"/>
      <c r="D959" s="32"/>
    </row>
    <row r="960" spans="1:4" ht="15.75" customHeight="1">
      <c r="A960" s="32"/>
      <c r="B960" s="32"/>
      <c r="C960" s="32"/>
      <c r="D960" s="32"/>
    </row>
    <row r="961" spans="1:4" ht="15.75" customHeight="1">
      <c r="A961" s="32"/>
      <c r="B961" s="32"/>
      <c r="C961" s="32"/>
      <c r="D961" s="32"/>
    </row>
    <row r="962" spans="1:4" ht="15.75" customHeight="1">
      <c r="A962" s="32"/>
      <c r="B962" s="32"/>
      <c r="C962" s="32"/>
      <c r="D962" s="32"/>
    </row>
    <row r="963" spans="1:4" ht="15.75" customHeight="1">
      <c r="A963" s="32"/>
      <c r="B963" s="32"/>
      <c r="C963" s="32"/>
      <c r="D963" s="32"/>
    </row>
    <row r="964" spans="1:4" ht="15.75" customHeight="1">
      <c r="A964" s="32"/>
      <c r="B964" s="32"/>
      <c r="C964" s="32"/>
      <c r="D964" s="32"/>
    </row>
    <row r="965" spans="1:4" ht="15.75" customHeight="1">
      <c r="A965" s="32"/>
      <c r="B965" s="32"/>
      <c r="C965" s="32"/>
      <c r="D965" s="32"/>
    </row>
    <row r="966" spans="1:4" ht="15.75" customHeight="1">
      <c r="A966" s="32"/>
      <c r="B966" s="32"/>
      <c r="C966" s="32"/>
      <c r="D966" s="32"/>
    </row>
    <row r="967" spans="1:4" ht="15.75" customHeight="1">
      <c r="A967" s="32"/>
      <c r="B967" s="32"/>
      <c r="C967" s="32"/>
      <c r="D967" s="32"/>
    </row>
    <row r="968" spans="1:4" ht="15.75" customHeight="1">
      <c r="A968" s="32"/>
      <c r="B968" s="32"/>
      <c r="C968" s="32"/>
      <c r="D968" s="32"/>
    </row>
    <row r="969" spans="1:4" ht="15.75" customHeight="1">
      <c r="A969" s="32"/>
      <c r="B969" s="32"/>
      <c r="C969" s="32"/>
      <c r="D969" s="32"/>
    </row>
    <row r="970" spans="1:4" ht="15.75" customHeight="1">
      <c r="A970" s="32"/>
      <c r="B970" s="32"/>
      <c r="C970" s="32"/>
      <c r="D970" s="32"/>
    </row>
    <row r="971" spans="1:4" ht="15.75" customHeight="1">
      <c r="A971" s="32"/>
      <c r="B971" s="32"/>
      <c r="C971" s="32"/>
      <c r="D971" s="32"/>
    </row>
    <row r="972" spans="1:4" ht="15.75" customHeight="1">
      <c r="A972" s="32"/>
      <c r="B972" s="32"/>
      <c r="C972" s="32"/>
      <c r="D972" s="32"/>
    </row>
    <row r="973" spans="1:4" ht="15.75" customHeight="1">
      <c r="A973" s="32"/>
      <c r="B973" s="32"/>
      <c r="C973" s="32"/>
      <c r="D973" s="32"/>
    </row>
    <row r="974" spans="1:4" ht="15.75" customHeight="1">
      <c r="A974" s="32"/>
      <c r="B974" s="32"/>
      <c r="C974" s="32"/>
      <c r="D974" s="32"/>
    </row>
    <row r="975" spans="1:4" ht="15.75" customHeight="1">
      <c r="A975" s="32"/>
      <c r="B975" s="32"/>
      <c r="C975" s="32"/>
      <c r="D975" s="32"/>
    </row>
    <row r="976" spans="1:4" ht="15.75" customHeight="1">
      <c r="A976" s="32"/>
      <c r="B976" s="32"/>
      <c r="C976" s="32"/>
      <c r="D976" s="32"/>
    </row>
    <row r="977" spans="1:4" ht="15.75" customHeight="1">
      <c r="A977" s="32"/>
      <c r="B977" s="32"/>
      <c r="C977" s="32"/>
      <c r="D977" s="32"/>
    </row>
    <row r="978" spans="1:4" ht="15.75" customHeight="1">
      <c r="A978" s="32"/>
      <c r="B978" s="32"/>
      <c r="C978" s="32"/>
      <c r="D978" s="32"/>
    </row>
    <row r="979" spans="1:4" ht="15.75" customHeight="1">
      <c r="A979" s="32"/>
      <c r="B979" s="32"/>
      <c r="C979" s="32"/>
      <c r="D979" s="32"/>
    </row>
    <row r="980" spans="1:4" ht="15.75" customHeight="1">
      <c r="A980" s="32"/>
      <c r="B980" s="32"/>
      <c r="C980" s="32"/>
      <c r="D980" s="32"/>
    </row>
    <row r="981" spans="1:4" ht="15.75" customHeight="1">
      <c r="A981" s="32"/>
      <c r="B981" s="32"/>
      <c r="C981" s="32"/>
      <c r="D981" s="32"/>
    </row>
    <row r="982" spans="1:4" ht="15.75" customHeight="1">
      <c r="A982" s="32"/>
      <c r="B982" s="32"/>
      <c r="C982" s="32"/>
      <c r="D982" s="32"/>
    </row>
    <row r="983" spans="1:4" ht="15.75" customHeight="1">
      <c r="A983" s="32"/>
      <c r="B983" s="32"/>
      <c r="C983" s="32"/>
      <c r="D983" s="32"/>
    </row>
    <row r="984" spans="1:4" ht="15.75" customHeight="1">
      <c r="A984" s="32"/>
      <c r="B984" s="32"/>
      <c r="C984" s="32"/>
      <c r="D984" s="32"/>
    </row>
    <row r="985" spans="1:4" ht="15.75" customHeight="1">
      <c r="A985" s="32"/>
      <c r="B985" s="32"/>
      <c r="C985" s="32"/>
      <c r="D985" s="32"/>
    </row>
    <row r="986" spans="1:4" ht="15.75" customHeight="1">
      <c r="A986" s="32"/>
      <c r="B986" s="32"/>
      <c r="C986" s="32"/>
      <c r="D986" s="32"/>
    </row>
    <row r="987" spans="1:4" ht="15.75" customHeight="1">
      <c r="A987" s="32"/>
      <c r="B987" s="32"/>
      <c r="C987" s="32"/>
      <c r="D987" s="32"/>
    </row>
    <row r="988" spans="1:4" ht="15.75" customHeight="1">
      <c r="A988" s="32"/>
      <c r="B988" s="32"/>
      <c r="C988" s="32"/>
      <c r="D988" s="32"/>
    </row>
    <row r="989" spans="1:4" ht="15.75" customHeight="1">
      <c r="A989" s="32"/>
      <c r="B989" s="32"/>
      <c r="C989" s="32"/>
      <c r="D989" s="32"/>
    </row>
    <row r="990" spans="1:4" ht="15.75" customHeight="1">
      <c r="A990" s="32"/>
      <c r="B990" s="32"/>
      <c r="C990" s="32"/>
      <c r="D990" s="32"/>
    </row>
    <row r="991" spans="1:4" ht="15.75" customHeight="1">
      <c r="A991" s="32"/>
      <c r="B991" s="32"/>
      <c r="C991" s="32"/>
      <c r="D991" s="32"/>
    </row>
    <row r="992" spans="1:4" ht="15.75" customHeight="1">
      <c r="A992" s="32"/>
      <c r="B992" s="32"/>
      <c r="C992" s="32"/>
      <c r="D992" s="32"/>
    </row>
    <row r="993" spans="1:4" ht="15.75" customHeight="1">
      <c r="A993" s="32"/>
      <c r="B993" s="32"/>
      <c r="C993" s="32"/>
      <c r="D993" s="32"/>
    </row>
    <row r="994" spans="1:4" ht="15.75" customHeight="1">
      <c r="A994" s="32"/>
      <c r="B994" s="32"/>
      <c r="C994" s="32"/>
      <c r="D994" s="32"/>
    </row>
    <row r="995" spans="1:4" ht="15.75" customHeight="1">
      <c r="A995" s="32"/>
      <c r="B995" s="32"/>
      <c r="C995" s="32"/>
      <c r="D995" s="32"/>
    </row>
    <row r="996" spans="1:4" ht="15.75" customHeight="1">
      <c r="A996" s="32"/>
      <c r="B996" s="32"/>
      <c r="C996" s="32"/>
      <c r="D996" s="32"/>
    </row>
    <row r="997" spans="1:4" ht="15.75" customHeight="1">
      <c r="A997" s="32"/>
      <c r="B997" s="32"/>
      <c r="C997" s="32"/>
      <c r="D997" s="32"/>
    </row>
    <row r="998" spans="1:4" ht="15.75" customHeight="1">
      <c r="A998" s="32"/>
      <c r="B998" s="32"/>
      <c r="C998" s="32"/>
      <c r="D998" s="32"/>
    </row>
    <row r="999" spans="1:4" ht="15.75" customHeight="1">
      <c r="A999" s="32"/>
      <c r="B999" s="32"/>
      <c r="C999" s="32"/>
      <c r="D999" s="32"/>
    </row>
    <row r="1000" spans="1:4" ht="15.75" customHeight="1">
      <c r="A1000" s="32"/>
      <c r="B1000" s="32"/>
      <c r="C1000" s="32"/>
      <c r="D1000" s="32"/>
    </row>
    <row r="1001" spans="1:4" ht="15.75" customHeight="1">
      <c r="A1001" s="32"/>
      <c r="B1001" s="32"/>
      <c r="C1001" s="32"/>
      <c r="D1001" s="32"/>
    </row>
    <row r="1002" spans="1:4" ht="15" customHeight="1">
      <c r="C1002" s="32"/>
    </row>
    <row r="1003" spans="1:4" ht="15" customHeight="1">
      <c r="C1003" s="32"/>
    </row>
    <row r="1004" spans="1:4" ht="15" customHeight="1">
      <c r="C1004" s="32"/>
    </row>
    <row r="1005" spans="1:4" ht="15" customHeight="1">
      <c r="C1005" s="32"/>
    </row>
  </sheetData>
  <mergeCells count="17">
    <mergeCell ref="B23:B26"/>
    <mergeCell ref="A1:A4"/>
    <mergeCell ref="B1:B4"/>
    <mergeCell ref="C1:C4"/>
    <mergeCell ref="D2:D3"/>
    <mergeCell ref="B5:B6"/>
    <mergeCell ref="B7:B9"/>
    <mergeCell ref="B10:B12"/>
    <mergeCell ref="B16:B18"/>
    <mergeCell ref="B20:B21"/>
    <mergeCell ref="B60:B62"/>
    <mergeCell ref="B27:B28"/>
    <mergeCell ref="B29:B31"/>
    <mergeCell ref="B32:B33"/>
    <mergeCell ref="B35:B37"/>
    <mergeCell ref="B40:B41"/>
    <mergeCell ref="B50:B52"/>
  </mergeCells>
  <conditionalFormatting sqref="D5:D67">
    <cfRule type="expression" dxfId="1" priority="13">
      <formula>#REF!&lt;&gt;$D5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39997558519241921"/>
  </sheetPr>
  <dimension ref="A1:E268"/>
  <sheetViews>
    <sheetView topLeftCell="A17" workbookViewId="0">
      <selection activeCell="C68" sqref="C68:E68"/>
    </sheetView>
  </sheetViews>
  <sheetFormatPr defaultRowHeight="14.5"/>
  <cols>
    <col min="1" max="1" width="67.7265625" style="71" customWidth="1"/>
    <col min="2" max="2" width="18" style="71" hidden="1" customWidth="1"/>
    <col min="3" max="5" width="18" style="71" customWidth="1"/>
  </cols>
  <sheetData>
    <row r="1" spans="1:5" ht="15.75" customHeight="1">
      <c r="A1" s="368" t="s">
        <v>1</v>
      </c>
      <c r="B1" s="186"/>
      <c r="C1" s="369"/>
      <c r="D1" s="369"/>
      <c r="E1" s="370"/>
    </row>
    <row r="2" spans="1:5">
      <c r="A2" s="368"/>
      <c r="B2" s="187"/>
      <c r="C2" s="371"/>
      <c r="D2" s="371"/>
      <c r="E2" s="372"/>
    </row>
    <row r="3" spans="1:5" ht="15">
      <c r="A3" s="368"/>
      <c r="B3" s="188"/>
      <c r="C3" s="176" t="s">
        <v>130</v>
      </c>
      <c r="D3" s="176" t="s">
        <v>306</v>
      </c>
      <c r="E3" s="176" t="s">
        <v>131</v>
      </c>
    </row>
    <row r="4" spans="1:5" ht="15">
      <c r="A4" s="368"/>
      <c r="B4" s="185" t="s">
        <v>129</v>
      </c>
      <c r="C4" s="366">
        <v>45901</v>
      </c>
      <c r="D4" s="367"/>
      <c r="E4" s="367"/>
    </row>
    <row r="5" spans="1:5" ht="15">
      <c r="A5" s="183" t="s">
        <v>40</v>
      </c>
      <c r="B5" s="184" t="s">
        <v>286</v>
      </c>
      <c r="C5" s="184"/>
      <c r="D5" s="195"/>
      <c r="E5" s="184"/>
    </row>
    <row r="6" spans="1:5">
      <c r="A6" s="173" t="s">
        <v>41</v>
      </c>
      <c r="B6" s="173"/>
      <c r="C6" s="173"/>
      <c r="D6" s="196"/>
      <c r="E6" s="173"/>
    </row>
    <row r="7" spans="1:5">
      <c r="A7" s="171" t="s">
        <v>43</v>
      </c>
      <c r="B7" s="171"/>
      <c r="C7" s="171"/>
      <c r="D7" s="197"/>
      <c r="E7" s="171"/>
    </row>
    <row r="8" spans="1:5" ht="15">
      <c r="A8" s="174" t="s">
        <v>45</v>
      </c>
      <c r="B8" s="172" t="s">
        <v>287</v>
      </c>
      <c r="C8" s="172"/>
      <c r="D8" s="198"/>
      <c r="E8" s="172"/>
    </row>
    <row r="9" spans="1:5" ht="15">
      <c r="A9" s="174" t="s">
        <v>46</v>
      </c>
      <c r="B9" s="172" t="s">
        <v>288</v>
      </c>
      <c r="C9" s="172"/>
      <c r="D9" s="198"/>
      <c r="E9" s="172"/>
    </row>
    <row r="10" spans="1:5" ht="15">
      <c r="A10" s="173" t="s">
        <v>48</v>
      </c>
      <c r="B10" s="172" t="s">
        <v>289</v>
      </c>
      <c r="C10" s="172"/>
      <c r="D10" s="198"/>
      <c r="E10" s="172"/>
    </row>
    <row r="11" spans="1:5" ht="15">
      <c r="A11" s="175" t="s">
        <v>49</v>
      </c>
      <c r="B11" s="172" t="s">
        <v>290</v>
      </c>
      <c r="C11" s="172"/>
      <c r="D11" s="198"/>
      <c r="E11" s="172"/>
    </row>
    <row r="12" spans="1:5" ht="15">
      <c r="A12" s="173" t="s">
        <v>50</v>
      </c>
      <c r="B12" s="172" t="s">
        <v>291</v>
      </c>
      <c r="C12" s="172"/>
      <c r="D12" s="198"/>
      <c r="E12" s="172"/>
    </row>
    <row r="13" spans="1:5" ht="15">
      <c r="A13" s="173" t="s">
        <v>51</v>
      </c>
      <c r="B13" s="172" t="s">
        <v>292</v>
      </c>
      <c r="C13" s="172"/>
      <c r="D13" s="198"/>
      <c r="E13" s="172"/>
    </row>
    <row r="14" spans="1:5" ht="15">
      <c r="A14" s="173" t="s">
        <v>53</v>
      </c>
      <c r="B14" s="172" t="s">
        <v>293</v>
      </c>
      <c r="C14" s="172"/>
      <c r="D14" s="198"/>
      <c r="E14" s="172"/>
    </row>
    <row r="15" spans="1:5" ht="15">
      <c r="A15" s="175" t="s">
        <v>54</v>
      </c>
      <c r="B15" s="172" t="s">
        <v>294</v>
      </c>
      <c r="C15" s="172"/>
      <c r="D15" s="198"/>
      <c r="E15" s="172"/>
    </row>
    <row r="16" spans="1:5" ht="15">
      <c r="A16" s="173" t="s">
        <v>56</v>
      </c>
      <c r="B16" s="172" t="s">
        <v>295</v>
      </c>
      <c r="C16" s="172"/>
      <c r="D16" s="198"/>
      <c r="E16" s="172"/>
    </row>
    <row r="17" spans="1:5" ht="15">
      <c r="A17" s="174" t="s">
        <v>58</v>
      </c>
      <c r="B17" s="172" t="s">
        <v>296</v>
      </c>
      <c r="C17" s="172"/>
      <c r="D17" s="198"/>
      <c r="E17" s="172"/>
    </row>
    <row r="18" spans="1:5" ht="15">
      <c r="A18" s="173" t="s">
        <v>60</v>
      </c>
      <c r="B18" s="172" t="s">
        <v>297</v>
      </c>
      <c r="C18" s="172"/>
      <c r="D18" s="198"/>
      <c r="E18" s="172"/>
    </row>
    <row r="19" spans="1:5" ht="15">
      <c r="A19" s="173" t="s">
        <v>62</v>
      </c>
      <c r="B19" s="172" t="s">
        <v>298</v>
      </c>
      <c r="C19" s="172"/>
      <c r="D19" s="198"/>
      <c r="E19" s="172"/>
    </row>
    <row r="20" spans="1:5" ht="15">
      <c r="A20" s="173" t="s">
        <v>64</v>
      </c>
      <c r="B20" s="172" t="s">
        <v>299</v>
      </c>
      <c r="C20" s="172"/>
      <c r="D20" s="198"/>
      <c r="E20" s="172"/>
    </row>
    <row r="21" spans="1:5" ht="15">
      <c r="A21" s="173" t="s">
        <v>65</v>
      </c>
      <c r="B21" s="172" t="s">
        <v>300</v>
      </c>
      <c r="C21" s="172"/>
      <c r="D21" s="198"/>
      <c r="E21" s="172"/>
    </row>
    <row r="22" spans="1:5" ht="15">
      <c r="A22" s="173" t="s">
        <v>66</v>
      </c>
      <c r="B22" s="172" t="s">
        <v>301</v>
      </c>
      <c r="C22" s="172"/>
      <c r="D22" s="198"/>
      <c r="E22" s="172"/>
    </row>
    <row r="23" spans="1:5" ht="15">
      <c r="A23" s="174" t="s">
        <v>68</v>
      </c>
      <c r="B23" s="172" t="s">
        <v>302</v>
      </c>
      <c r="C23" s="172"/>
      <c r="D23" s="198"/>
      <c r="E23" s="172"/>
    </row>
    <row r="24" spans="1:5">
      <c r="A24" s="171" t="s">
        <v>69</v>
      </c>
      <c r="B24" s="171"/>
      <c r="C24" s="171"/>
      <c r="D24" s="197"/>
      <c r="E24" s="171"/>
    </row>
    <row r="25" spans="1:5">
      <c r="A25" s="171" t="s">
        <v>70</v>
      </c>
      <c r="B25" s="171"/>
      <c r="C25" s="171"/>
      <c r="D25" s="197"/>
      <c r="E25" s="171"/>
    </row>
    <row r="26" spans="1:5" ht="15">
      <c r="A26" s="173" t="s">
        <v>71</v>
      </c>
      <c r="B26" s="172" t="s">
        <v>303</v>
      </c>
      <c r="C26" s="172"/>
      <c r="D26" s="198"/>
      <c r="E26" s="172"/>
    </row>
    <row r="27" spans="1:5" ht="15">
      <c r="A27" s="173" t="s">
        <v>72</v>
      </c>
      <c r="B27" s="172" t="s">
        <v>304</v>
      </c>
      <c r="C27" s="172"/>
      <c r="D27" s="198"/>
      <c r="E27" s="172"/>
    </row>
    <row r="28" spans="1:5">
      <c r="A28" s="173" t="s">
        <v>74</v>
      </c>
      <c r="B28" s="173"/>
      <c r="C28" s="173"/>
      <c r="D28" s="196"/>
      <c r="E28" s="173"/>
    </row>
    <row r="29" spans="1:5" ht="15">
      <c r="A29" s="173" t="s">
        <v>75</v>
      </c>
      <c r="B29" s="172" t="s">
        <v>305</v>
      </c>
      <c r="C29" s="172"/>
      <c r="D29" s="198"/>
      <c r="E29" s="172"/>
    </row>
    <row r="30" spans="1:5" ht="15">
      <c r="A30" s="173"/>
      <c r="B30" s="172"/>
      <c r="C30" s="189"/>
      <c r="D30" s="199"/>
      <c r="E30" s="189"/>
    </row>
    <row r="31" spans="1:5" ht="15">
      <c r="A31" s="177" t="s">
        <v>76</v>
      </c>
      <c r="B31" s="172" t="s">
        <v>133</v>
      </c>
      <c r="C31" s="178"/>
      <c r="D31" s="178"/>
      <c r="E31" s="178"/>
    </row>
    <row r="32" spans="1:5" ht="15">
      <c r="A32" s="177" t="s">
        <v>78</v>
      </c>
      <c r="B32" s="172" t="s">
        <v>134</v>
      </c>
      <c r="C32" s="178"/>
      <c r="D32" s="178"/>
      <c r="E32" s="178"/>
    </row>
    <row r="33" spans="1:5" ht="15">
      <c r="A33" s="173" t="s">
        <v>80</v>
      </c>
      <c r="B33" s="172" t="s">
        <v>307</v>
      </c>
      <c r="C33" s="178"/>
      <c r="D33" s="178"/>
      <c r="E33" s="178"/>
    </row>
    <row r="34" spans="1:5" ht="15">
      <c r="A34" s="173" t="s">
        <v>82</v>
      </c>
      <c r="B34" s="172" t="s">
        <v>308</v>
      </c>
      <c r="C34" s="178"/>
      <c r="D34" s="178"/>
      <c r="E34" s="178"/>
    </row>
    <row r="35" spans="1:5" ht="15">
      <c r="A35" s="173" t="s">
        <v>84</v>
      </c>
      <c r="B35" s="172" t="s">
        <v>309</v>
      </c>
      <c r="C35" s="178"/>
      <c r="D35" s="178"/>
      <c r="E35" s="178"/>
    </row>
    <row r="36" spans="1:5" ht="15">
      <c r="A36" s="174" t="s">
        <v>85</v>
      </c>
      <c r="B36" s="172" t="s">
        <v>310</v>
      </c>
      <c r="C36" s="178"/>
      <c r="D36" s="178"/>
      <c r="E36" s="178"/>
    </row>
    <row r="37" spans="1:5" ht="15">
      <c r="A37" s="174" t="s">
        <v>86</v>
      </c>
      <c r="B37" s="172" t="s">
        <v>311</v>
      </c>
      <c r="C37" s="178"/>
      <c r="D37" s="178"/>
      <c r="E37" s="178"/>
    </row>
    <row r="38" spans="1:5" ht="15">
      <c r="A38" s="173" t="s">
        <v>87</v>
      </c>
      <c r="B38" s="173"/>
      <c r="C38" s="178"/>
      <c r="D38" s="178"/>
      <c r="E38" s="178"/>
    </row>
    <row r="39" spans="1:5" ht="15">
      <c r="A39" s="173" t="s">
        <v>88</v>
      </c>
      <c r="B39" s="173"/>
      <c r="C39" s="178"/>
      <c r="D39" s="178"/>
      <c r="E39" s="178"/>
    </row>
    <row r="40" spans="1:5" ht="15">
      <c r="A40" s="177" t="s">
        <v>89</v>
      </c>
      <c r="B40" s="173"/>
      <c r="C40" s="178"/>
      <c r="D40" s="178"/>
      <c r="E40" s="178"/>
    </row>
    <row r="41" spans="1:5" ht="15">
      <c r="A41" s="173" t="s">
        <v>90</v>
      </c>
      <c r="B41" s="172" t="s">
        <v>312</v>
      </c>
      <c r="C41" s="178"/>
      <c r="D41" s="178"/>
      <c r="E41" s="178"/>
    </row>
    <row r="42" spans="1:5" ht="15">
      <c r="A42" s="173" t="s">
        <v>92</v>
      </c>
      <c r="B42" s="173"/>
      <c r="C42" s="178"/>
      <c r="D42" s="178"/>
      <c r="E42" s="178"/>
    </row>
    <row r="43" spans="1:5" ht="15">
      <c r="A43" s="177" t="s">
        <v>94</v>
      </c>
      <c r="B43" s="172" t="s">
        <v>135</v>
      </c>
      <c r="C43" s="178"/>
      <c r="D43" s="178"/>
      <c r="E43" s="178"/>
    </row>
    <row r="44" spans="1:5" ht="15">
      <c r="A44" s="179" t="s">
        <v>95</v>
      </c>
      <c r="B44" s="180" t="s">
        <v>136</v>
      </c>
      <c r="C44" s="178"/>
      <c r="D44" s="178"/>
      <c r="E44" s="178"/>
    </row>
    <row r="45" spans="1:5" ht="15">
      <c r="A45" s="173" t="s">
        <v>96</v>
      </c>
      <c r="B45" s="172" t="s">
        <v>313</v>
      </c>
      <c r="C45" s="178"/>
      <c r="D45" s="178"/>
      <c r="E45" s="178"/>
    </row>
    <row r="46" spans="1:5" ht="15">
      <c r="A46" s="173" t="s">
        <v>97</v>
      </c>
      <c r="B46" s="172" t="s">
        <v>314</v>
      </c>
      <c r="C46" s="178"/>
      <c r="D46" s="178"/>
      <c r="E46" s="178"/>
    </row>
    <row r="47" spans="1:5" ht="15">
      <c r="A47" s="173" t="s">
        <v>98</v>
      </c>
      <c r="B47" s="172" t="s">
        <v>315</v>
      </c>
      <c r="C47" s="178"/>
      <c r="D47" s="178"/>
      <c r="E47" s="178"/>
    </row>
    <row r="48" spans="1:5" ht="15">
      <c r="A48" s="173" t="s">
        <v>99</v>
      </c>
      <c r="B48" s="172" t="s">
        <v>316</v>
      </c>
      <c r="C48" s="178"/>
      <c r="D48" s="178"/>
      <c r="E48" s="178"/>
    </row>
    <row r="49" spans="1:5" ht="15">
      <c r="A49" s="173" t="s">
        <v>100</v>
      </c>
      <c r="B49" s="172" t="s">
        <v>317</v>
      </c>
      <c r="C49" s="178"/>
      <c r="D49" s="178"/>
      <c r="E49" s="178"/>
    </row>
    <row r="50" spans="1:5" ht="15">
      <c r="A50" s="171" t="s">
        <v>101</v>
      </c>
      <c r="B50" s="172" t="s">
        <v>318</v>
      </c>
      <c r="C50" s="178"/>
      <c r="D50" s="178"/>
      <c r="E50" s="178"/>
    </row>
    <row r="51" spans="1:5" ht="15">
      <c r="A51" s="174" t="s">
        <v>102</v>
      </c>
      <c r="B51" s="172" t="s">
        <v>319</v>
      </c>
      <c r="C51" s="178"/>
      <c r="D51" s="178"/>
      <c r="E51" s="178"/>
    </row>
    <row r="52" spans="1:5" ht="15">
      <c r="A52" s="173" t="s">
        <v>103</v>
      </c>
      <c r="B52" s="172" t="s">
        <v>320</v>
      </c>
      <c r="C52" s="178"/>
      <c r="D52" s="178"/>
      <c r="E52" s="178"/>
    </row>
    <row r="53" spans="1:5" ht="15">
      <c r="A53" s="177" t="s">
        <v>104</v>
      </c>
      <c r="B53" s="173"/>
      <c r="C53" s="178"/>
      <c r="D53" s="178"/>
      <c r="E53" s="178"/>
    </row>
    <row r="54" spans="1:5" ht="15">
      <c r="A54" s="175" t="s">
        <v>105</v>
      </c>
      <c r="B54" s="172" t="s">
        <v>321</v>
      </c>
      <c r="C54" s="178"/>
      <c r="D54" s="178"/>
      <c r="E54" s="178"/>
    </row>
    <row r="55" spans="1:5" ht="15">
      <c r="A55" s="173" t="s">
        <v>106</v>
      </c>
      <c r="B55" s="172" t="s">
        <v>322</v>
      </c>
      <c r="C55" s="178"/>
      <c r="D55" s="178"/>
      <c r="E55" s="178"/>
    </row>
    <row r="56" spans="1:5" ht="15">
      <c r="A56" s="173" t="s">
        <v>107</v>
      </c>
      <c r="B56" s="172" t="s">
        <v>323</v>
      </c>
      <c r="C56" s="178"/>
      <c r="D56" s="178"/>
      <c r="E56" s="178"/>
    </row>
    <row r="57" spans="1:5" ht="15">
      <c r="A57" s="173" t="s">
        <v>108</v>
      </c>
      <c r="B57" s="172" t="s">
        <v>324</v>
      </c>
      <c r="C57" s="178"/>
      <c r="D57" s="178"/>
      <c r="E57" s="178"/>
    </row>
    <row r="58" spans="1:5" ht="15">
      <c r="A58" s="177" t="s">
        <v>110</v>
      </c>
      <c r="B58" s="173"/>
      <c r="C58" s="178"/>
      <c r="D58" s="178"/>
      <c r="E58" s="178"/>
    </row>
    <row r="59" spans="1:5" ht="15">
      <c r="A59" s="177" t="s">
        <v>112</v>
      </c>
      <c r="B59" s="173"/>
      <c r="C59" s="178"/>
      <c r="D59" s="178"/>
      <c r="E59" s="178"/>
    </row>
    <row r="60" spans="1:5" ht="15">
      <c r="A60" s="177" t="s">
        <v>114</v>
      </c>
      <c r="B60" s="173"/>
      <c r="C60" s="178"/>
      <c r="D60" s="178"/>
      <c r="E60" s="178"/>
    </row>
    <row r="61" spans="1:5" ht="15">
      <c r="A61" s="179" t="s">
        <v>115</v>
      </c>
      <c r="B61" s="180" t="s">
        <v>325</v>
      </c>
      <c r="C61" s="178"/>
      <c r="D61" s="178"/>
      <c r="E61" s="178"/>
    </row>
    <row r="62" spans="1:5" ht="15">
      <c r="A62" s="173" t="s">
        <v>117</v>
      </c>
      <c r="B62" s="173"/>
      <c r="C62" s="178"/>
      <c r="D62" s="178"/>
      <c r="E62" s="178"/>
    </row>
    <row r="63" spans="1:5" ht="15">
      <c r="A63" s="177" t="s">
        <v>119</v>
      </c>
      <c r="B63" s="172" t="s">
        <v>326</v>
      </c>
      <c r="C63" s="178"/>
      <c r="D63" s="178"/>
      <c r="E63" s="178"/>
    </row>
    <row r="64" spans="1:5" ht="15">
      <c r="A64" s="177" t="s">
        <v>121</v>
      </c>
      <c r="B64" s="172" t="s">
        <v>327</v>
      </c>
      <c r="C64" s="178"/>
      <c r="D64" s="178"/>
      <c r="E64" s="178"/>
    </row>
    <row r="65" spans="1:5" ht="15">
      <c r="A65" s="177" t="s">
        <v>123</v>
      </c>
      <c r="B65" s="172" t="s">
        <v>328</v>
      </c>
      <c r="C65" s="178"/>
      <c r="D65" s="178"/>
      <c r="E65" s="178"/>
    </row>
    <row r="66" spans="1:5" ht="15">
      <c r="A66" s="173" t="s">
        <v>124</v>
      </c>
      <c r="B66" s="172" t="s">
        <v>329</v>
      </c>
      <c r="C66" s="178"/>
      <c r="D66" s="178"/>
      <c r="E66" s="178"/>
    </row>
    <row r="67" spans="1:5" ht="15">
      <c r="A67" s="173" t="s">
        <v>125</v>
      </c>
      <c r="B67" s="172" t="s">
        <v>330</v>
      </c>
      <c r="C67" s="178"/>
      <c r="D67" s="178"/>
      <c r="E67" s="178"/>
    </row>
    <row r="68" spans="1:5" ht="15">
      <c r="A68" s="179" t="s">
        <v>127</v>
      </c>
      <c r="B68" s="172" t="s">
        <v>331</v>
      </c>
      <c r="C68" s="178"/>
      <c r="D68" s="178"/>
      <c r="E68" s="178"/>
    </row>
    <row r="69" spans="1:5">
      <c r="A69" s="181"/>
      <c r="B69" s="181"/>
      <c r="C69" s="181"/>
      <c r="D69" s="181"/>
      <c r="E69" s="181"/>
    </row>
    <row r="70" spans="1:5">
      <c r="A70" s="181"/>
      <c r="B70" s="181"/>
      <c r="C70" s="181"/>
      <c r="D70" s="181"/>
      <c r="E70" s="181"/>
    </row>
    <row r="71" spans="1:5">
      <c r="A71" s="181"/>
      <c r="B71" s="181"/>
      <c r="C71" s="181"/>
      <c r="D71" s="181"/>
      <c r="E71" s="181"/>
    </row>
    <row r="72" spans="1:5">
      <c r="A72" s="181"/>
      <c r="B72" s="181"/>
      <c r="C72" s="181"/>
      <c r="D72" s="181"/>
      <c r="E72" s="181"/>
    </row>
    <row r="73" spans="1:5">
      <c r="A73" s="181"/>
      <c r="B73" s="181"/>
      <c r="C73" s="181"/>
      <c r="D73" s="181"/>
      <c r="E73" s="181"/>
    </row>
    <row r="74" spans="1:5">
      <c r="A74" s="181"/>
      <c r="B74" s="181"/>
      <c r="C74" s="181"/>
      <c r="D74" s="181"/>
      <c r="E74" s="181"/>
    </row>
    <row r="75" spans="1:5">
      <c r="A75" s="181"/>
      <c r="B75" s="181"/>
      <c r="C75" s="181"/>
      <c r="D75" s="181"/>
      <c r="E75" s="181"/>
    </row>
    <row r="76" spans="1:5">
      <c r="A76" s="181"/>
      <c r="B76" s="181"/>
      <c r="C76" s="181"/>
      <c r="D76" s="181"/>
      <c r="E76" s="181"/>
    </row>
    <row r="77" spans="1:5">
      <c r="A77" s="181"/>
      <c r="B77" s="181"/>
      <c r="C77" s="181"/>
      <c r="D77" s="181"/>
      <c r="E77" s="181"/>
    </row>
    <row r="78" spans="1:5">
      <c r="A78" s="181"/>
      <c r="B78" s="181"/>
      <c r="C78" s="181"/>
      <c r="D78" s="181"/>
      <c r="E78" s="181"/>
    </row>
    <row r="79" spans="1:5">
      <c r="A79" s="181"/>
      <c r="B79" s="181"/>
      <c r="C79" s="181"/>
      <c r="D79" s="181"/>
      <c r="E79" s="181"/>
    </row>
    <row r="80" spans="1:5">
      <c r="A80" s="181"/>
      <c r="B80" s="181"/>
      <c r="C80" s="181"/>
      <c r="D80" s="181"/>
      <c r="E80" s="181"/>
    </row>
    <row r="81" spans="1:5">
      <c r="A81" s="181"/>
      <c r="B81" s="181"/>
      <c r="C81" s="181"/>
      <c r="D81" s="181"/>
      <c r="E81" s="181"/>
    </row>
    <row r="82" spans="1:5">
      <c r="A82" s="181"/>
      <c r="B82" s="181"/>
      <c r="C82" s="181"/>
      <c r="D82" s="181"/>
      <c r="E82" s="181"/>
    </row>
    <row r="83" spans="1:5">
      <c r="A83" s="181"/>
      <c r="B83" s="181"/>
      <c r="C83" s="181"/>
      <c r="D83" s="181"/>
      <c r="E83" s="181"/>
    </row>
    <row r="84" spans="1:5">
      <c r="A84" s="181"/>
      <c r="B84" s="181"/>
      <c r="C84" s="181"/>
      <c r="D84" s="181"/>
      <c r="E84" s="181"/>
    </row>
    <row r="85" spans="1:5">
      <c r="A85" s="181"/>
      <c r="B85" s="181"/>
      <c r="C85" s="181"/>
      <c r="D85" s="181"/>
      <c r="E85" s="181"/>
    </row>
    <row r="86" spans="1:5">
      <c r="A86" s="181"/>
      <c r="B86" s="181"/>
      <c r="C86" s="181"/>
      <c r="D86" s="181"/>
      <c r="E86" s="181"/>
    </row>
    <row r="87" spans="1:5">
      <c r="A87" s="181"/>
      <c r="B87" s="181"/>
      <c r="C87" s="181"/>
      <c r="D87" s="181"/>
      <c r="E87" s="181"/>
    </row>
    <row r="88" spans="1:5">
      <c r="A88" s="181"/>
      <c r="B88" s="181"/>
      <c r="C88" s="181"/>
      <c r="D88" s="181"/>
      <c r="E88" s="181"/>
    </row>
    <row r="89" spans="1:5">
      <c r="A89" s="181"/>
      <c r="B89" s="181"/>
      <c r="C89" s="181"/>
      <c r="D89" s="181"/>
      <c r="E89" s="181"/>
    </row>
    <row r="90" spans="1:5">
      <c r="A90" s="181"/>
      <c r="B90" s="181"/>
      <c r="C90" s="181"/>
      <c r="D90" s="181"/>
      <c r="E90" s="181"/>
    </row>
    <row r="91" spans="1:5">
      <c r="A91" s="181"/>
      <c r="B91" s="181"/>
      <c r="C91" s="181"/>
      <c r="D91" s="181"/>
      <c r="E91" s="181"/>
    </row>
    <row r="92" spans="1:5">
      <c r="A92" s="181"/>
      <c r="B92" s="181"/>
      <c r="C92" s="181"/>
      <c r="D92" s="181"/>
      <c r="E92" s="181"/>
    </row>
    <row r="93" spans="1:5">
      <c r="A93" s="181"/>
      <c r="B93" s="181"/>
      <c r="C93" s="181"/>
      <c r="D93" s="181"/>
      <c r="E93" s="181"/>
    </row>
    <row r="94" spans="1:5">
      <c r="A94" s="181"/>
      <c r="B94" s="181"/>
      <c r="C94" s="181"/>
      <c r="D94" s="181"/>
      <c r="E94" s="181"/>
    </row>
    <row r="95" spans="1:5">
      <c r="A95" s="181"/>
      <c r="B95" s="181"/>
      <c r="C95" s="181"/>
      <c r="D95" s="181"/>
      <c r="E95" s="181"/>
    </row>
    <row r="96" spans="1:5">
      <c r="A96" s="181"/>
      <c r="B96" s="181"/>
      <c r="C96" s="181"/>
      <c r="D96" s="181"/>
      <c r="E96" s="181"/>
    </row>
    <row r="97" spans="1:5">
      <c r="A97" s="181"/>
      <c r="B97" s="181"/>
      <c r="C97" s="181"/>
      <c r="D97" s="181"/>
      <c r="E97" s="181"/>
    </row>
    <row r="98" spans="1:5">
      <c r="A98" s="181"/>
      <c r="B98" s="181"/>
      <c r="C98" s="181"/>
      <c r="D98" s="181"/>
      <c r="E98" s="181"/>
    </row>
    <row r="99" spans="1:5">
      <c r="A99" s="181"/>
      <c r="B99" s="181"/>
      <c r="C99" s="181"/>
      <c r="D99" s="181"/>
      <c r="E99" s="181"/>
    </row>
    <row r="100" spans="1:5">
      <c r="A100" s="181"/>
      <c r="B100" s="181"/>
      <c r="C100" s="181"/>
      <c r="D100" s="181"/>
      <c r="E100" s="181"/>
    </row>
    <row r="101" spans="1:5">
      <c r="A101" s="181"/>
      <c r="B101" s="181"/>
      <c r="C101" s="181"/>
      <c r="D101" s="181"/>
      <c r="E101" s="181"/>
    </row>
    <row r="102" spans="1:5">
      <c r="A102" s="181"/>
      <c r="B102" s="181"/>
      <c r="C102" s="181"/>
      <c r="D102" s="181"/>
      <c r="E102" s="181"/>
    </row>
    <row r="103" spans="1:5">
      <c r="A103" s="181"/>
      <c r="B103" s="181"/>
      <c r="C103" s="181"/>
      <c r="D103" s="181"/>
      <c r="E103" s="181"/>
    </row>
    <row r="104" spans="1:5">
      <c r="A104" s="181"/>
      <c r="B104" s="181"/>
      <c r="C104" s="181"/>
      <c r="D104" s="181"/>
      <c r="E104" s="181"/>
    </row>
    <row r="105" spans="1:5">
      <c r="A105" s="181"/>
      <c r="B105" s="181"/>
      <c r="C105" s="181"/>
      <c r="D105" s="181"/>
      <c r="E105" s="181"/>
    </row>
    <row r="106" spans="1:5">
      <c r="A106" s="181"/>
      <c r="B106" s="181"/>
      <c r="C106" s="181"/>
      <c r="D106" s="181"/>
      <c r="E106" s="181"/>
    </row>
    <row r="107" spans="1:5">
      <c r="A107" s="181"/>
      <c r="B107" s="181"/>
      <c r="C107" s="181"/>
      <c r="D107" s="181"/>
      <c r="E107" s="181"/>
    </row>
    <row r="108" spans="1:5">
      <c r="A108" s="181"/>
      <c r="B108" s="181"/>
      <c r="C108" s="181"/>
      <c r="D108" s="181"/>
      <c r="E108" s="181"/>
    </row>
    <row r="109" spans="1:5">
      <c r="A109" s="181"/>
      <c r="B109" s="181"/>
      <c r="C109" s="181"/>
      <c r="D109" s="181"/>
      <c r="E109" s="181"/>
    </row>
    <row r="110" spans="1:5">
      <c r="A110" s="181"/>
      <c r="B110" s="181"/>
      <c r="C110" s="181"/>
      <c r="D110" s="181"/>
      <c r="E110" s="181"/>
    </row>
    <row r="111" spans="1:5">
      <c r="A111" s="181"/>
      <c r="B111" s="181"/>
      <c r="C111" s="181"/>
      <c r="D111" s="181"/>
      <c r="E111" s="181"/>
    </row>
    <row r="112" spans="1:5">
      <c r="A112" s="181"/>
      <c r="B112" s="181"/>
      <c r="C112" s="181"/>
      <c r="D112" s="181"/>
      <c r="E112" s="181"/>
    </row>
    <row r="113" spans="1:5">
      <c r="A113" s="181"/>
      <c r="B113" s="181"/>
      <c r="C113" s="181"/>
      <c r="D113" s="181"/>
      <c r="E113" s="181"/>
    </row>
    <row r="114" spans="1:5">
      <c r="A114" s="181"/>
      <c r="B114" s="181"/>
      <c r="C114" s="181"/>
      <c r="D114" s="181"/>
      <c r="E114" s="181"/>
    </row>
    <row r="115" spans="1:5">
      <c r="A115" s="181"/>
      <c r="B115" s="181"/>
      <c r="C115" s="181"/>
      <c r="D115" s="181"/>
      <c r="E115" s="181"/>
    </row>
    <row r="116" spans="1:5">
      <c r="A116" s="181"/>
      <c r="B116" s="181"/>
      <c r="C116" s="181"/>
      <c r="D116" s="181"/>
      <c r="E116" s="181"/>
    </row>
    <row r="117" spans="1:5">
      <c r="A117" s="181"/>
      <c r="B117" s="181"/>
      <c r="C117" s="181"/>
      <c r="D117" s="181"/>
      <c r="E117" s="181"/>
    </row>
    <row r="118" spans="1:5">
      <c r="A118" s="181"/>
      <c r="B118" s="181"/>
      <c r="C118" s="181"/>
      <c r="D118" s="181"/>
      <c r="E118" s="181"/>
    </row>
    <row r="119" spans="1:5">
      <c r="A119" s="181"/>
      <c r="B119" s="181"/>
      <c r="C119" s="181"/>
      <c r="D119" s="181"/>
      <c r="E119" s="181"/>
    </row>
    <row r="120" spans="1:5">
      <c r="A120" s="181"/>
      <c r="B120" s="181"/>
      <c r="C120" s="181"/>
      <c r="D120" s="181"/>
      <c r="E120" s="181"/>
    </row>
    <row r="121" spans="1:5">
      <c r="A121" s="181"/>
      <c r="B121" s="181"/>
      <c r="C121" s="181"/>
      <c r="D121" s="181"/>
      <c r="E121" s="181"/>
    </row>
    <row r="122" spans="1:5">
      <c r="A122" s="181"/>
      <c r="B122" s="181"/>
      <c r="C122" s="181"/>
      <c r="D122" s="181"/>
      <c r="E122" s="181"/>
    </row>
    <row r="123" spans="1:5">
      <c r="A123" s="181"/>
      <c r="B123" s="181"/>
      <c r="C123" s="181"/>
      <c r="D123" s="181"/>
      <c r="E123" s="181"/>
    </row>
    <row r="124" spans="1:5">
      <c r="A124" s="181"/>
      <c r="B124" s="181"/>
      <c r="C124" s="181"/>
      <c r="D124" s="181"/>
      <c r="E124" s="181"/>
    </row>
    <row r="125" spans="1:5">
      <c r="A125" s="181"/>
      <c r="B125" s="181"/>
      <c r="C125" s="181"/>
      <c r="D125" s="181"/>
      <c r="E125" s="181"/>
    </row>
    <row r="126" spans="1:5">
      <c r="A126" s="181"/>
      <c r="B126" s="181"/>
      <c r="C126" s="181"/>
      <c r="D126" s="181"/>
      <c r="E126" s="181"/>
    </row>
    <row r="127" spans="1:5">
      <c r="A127" s="181"/>
      <c r="B127" s="181"/>
      <c r="C127" s="181"/>
      <c r="D127" s="181"/>
      <c r="E127" s="181"/>
    </row>
    <row r="128" spans="1:5">
      <c r="A128" s="181"/>
      <c r="B128" s="181"/>
      <c r="C128" s="181"/>
      <c r="D128" s="181"/>
      <c r="E128" s="181"/>
    </row>
    <row r="129" spans="1:5">
      <c r="A129" s="181"/>
      <c r="B129" s="181"/>
      <c r="C129" s="181"/>
      <c r="D129" s="181"/>
      <c r="E129" s="181"/>
    </row>
    <row r="130" spans="1:5">
      <c r="A130" s="181"/>
      <c r="B130" s="181"/>
      <c r="C130" s="181"/>
      <c r="D130" s="181"/>
      <c r="E130" s="181"/>
    </row>
    <row r="131" spans="1:5">
      <c r="A131" s="181"/>
      <c r="B131" s="181"/>
      <c r="C131" s="181"/>
      <c r="D131" s="181"/>
      <c r="E131" s="181"/>
    </row>
    <row r="132" spans="1:5">
      <c r="A132" s="181"/>
      <c r="B132" s="181"/>
      <c r="C132" s="181"/>
      <c r="D132" s="181"/>
      <c r="E132" s="181"/>
    </row>
    <row r="133" spans="1:5">
      <c r="A133" s="181"/>
      <c r="B133" s="181"/>
      <c r="C133" s="181"/>
      <c r="D133" s="181"/>
      <c r="E133" s="181"/>
    </row>
    <row r="134" spans="1:5">
      <c r="A134" s="181"/>
      <c r="B134" s="181"/>
      <c r="C134" s="181"/>
      <c r="D134" s="181"/>
      <c r="E134" s="181"/>
    </row>
    <row r="135" spans="1:5">
      <c r="A135" s="181"/>
      <c r="B135" s="181"/>
      <c r="C135" s="181"/>
      <c r="D135" s="181"/>
      <c r="E135" s="181"/>
    </row>
    <row r="136" spans="1:5">
      <c r="A136" s="181"/>
      <c r="B136" s="181"/>
      <c r="C136" s="181"/>
      <c r="D136" s="181"/>
      <c r="E136" s="181"/>
    </row>
    <row r="137" spans="1:5">
      <c r="A137" s="181"/>
      <c r="B137" s="181"/>
      <c r="C137" s="181"/>
      <c r="D137" s="181"/>
      <c r="E137" s="181"/>
    </row>
    <row r="138" spans="1:5">
      <c r="A138" s="181"/>
      <c r="B138" s="181"/>
      <c r="C138" s="181"/>
      <c r="D138" s="181"/>
      <c r="E138" s="181"/>
    </row>
    <row r="139" spans="1:5">
      <c r="A139" s="181"/>
      <c r="B139" s="181"/>
      <c r="C139" s="181"/>
      <c r="D139" s="181"/>
      <c r="E139" s="181"/>
    </row>
    <row r="140" spans="1:5">
      <c r="A140" s="181"/>
      <c r="B140" s="181"/>
      <c r="C140" s="181"/>
      <c r="D140" s="181"/>
      <c r="E140" s="181"/>
    </row>
    <row r="141" spans="1:5">
      <c r="A141" s="181"/>
      <c r="B141" s="181"/>
      <c r="C141" s="181"/>
      <c r="D141" s="181"/>
      <c r="E141" s="181"/>
    </row>
    <row r="142" spans="1:5">
      <c r="A142" s="181"/>
      <c r="B142" s="181"/>
      <c r="C142" s="181"/>
      <c r="D142" s="181"/>
      <c r="E142" s="181"/>
    </row>
    <row r="143" spans="1:5">
      <c r="A143" s="181"/>
      <c r="B143" s="181"/>
      <c r="C143" s="181"/>
      <c r="D143" s="181"/>
      <c r="E143" s="181"/>
    </row>
    <row r="144" spans="1:5">
      <c r="A144" s="181"/>
      <c r="B144" s="181"/>
      <c r="C144" s="181"/>
      <c r="D144" s="181"/>
      <c r="E144" s="181"/>
    </row>
    <row r="145" spans="1:5">
      <c r="A145" s="181"/>
      <c r="B145" s="181"/>
      <c r="C145" s="181"/>
      <c r="D145" s="181"/>
      <c r="E145" s="181"/>
    </row>
    <row r="146" spans="1:5">
      <c r="A146" s="181"/>
      <c r="B146" s="181"/>
      <c r="C146" s="181"/>
      <c r="D146" s="181"/>
      <c r="E146" s="181"/>
    </row>
    <row r="147" spans="1:5">
      <c r="A147" s="181"/>
      <c r="B147" s="181"/>
      <c r="C147" s="181"/>
      <c r="D147" s="181"/>
      <c r="E147" s="181"/>
    </row>
    <row r="148" spans="1:5">
      <c r="A148" s="181"/>
      <c r="B148" s="181"/>
      <c r="C148" s="181"/>
      <c r="D148" s="181"/>
      <c r="E148" s="181"/>
    </row>
    <row r="149" spans="1:5">
      <c r="A149" s="181"/>
      <c r="B149" s="181"/>
      <c r="C149" s="181"/>
      <c r="D149" s="181"/>
      <c r="E149" s="181"/>
    </row>
    <row r="150" spans="1:5">
      <c r="A150" s="181"/>
      <c r="B150" s="181"/>
      <c r="C150" s="181"/>
      <c r="D150" s="181"/>
      <c r="E150" s="181"/>
    </row>
    <row r="151" spans="1:5">
      <c r="A151" s="181"/>
      <c r="B151" s="181"/>
      <c r="C151" s="181"/>
      <c r="D151" s="181"/>
      <c r="E151" s="181"/>
    </row>
    <row r="152" spans="1:5">
      <c r="A152" s="181"/>
      <c r="B152" s="181"/>
      <c r="C152" s="181"/>
      <c r="D152" s="181"/>
      <c r="E152" s="181"/>
    </row>
    <row r="153" spans="1:5">
      <c r="A153" s="181"/>
      <c r="B153" s="181"/>
      <c r="C153" s="181"/>
      <c r="D153" s="181"/>
      <c r="E153" s="181"/>
    </row>
    <row r="154" spans="1:5">
      <c r="A154" s="181"/>
      <c r="B154" s="181"/>
      <c r="C154" s="181"/>
      <c r="D154" s="181"/>
      <c r="E154" s="181"/>
    </row>
    <row r="155" spans="1:5">
      <c r="A155" s="181"/>
      <c r="B155" s="181"/>
      <c r="C155" s="181"/>
      <c r="D155" s="181"/>
      <c r="E155" s="181"/>
    </row>
    <row r="156" spans="1:5">
      <c r="A156" s="181"/>
      <c r="B156" s="181"/>
      <c r="C156" s="181"/>
      <c r="D156" s="181"/>
      <c r="E156" s="181"/>
    </row>
    <row r="157" spans="1:5">
      <c r="A157" s="181"/>
      <c r="B157" s="181"/>
      <c r="C157" s="181"/>
      <c r="D157" s="181"/>
      <c r="E157" s="181"/>
    </row>
    <row r="158" spans="1:5">
      <c r="A158" s="181"/>
      <c r="B158" s="181"/>
      <c r="C158" s="181"/>
      <c r="D158" s="181"/>
      <c r="E158" s="181"/>
    </row>
    <row r="159" spans="1:5">
      <c r="A159" s="181"/>
      <c r="B159" s="181"/>
      <c r="C159" s="181"/>
      <c r="D159" s="181"/>
      <c r="E159" s="181"/>
    </row>
    <row r="160" spans="1:5">
      <c r="A160" s="181"/>
      <c r="B160" s="181"/>
      <c r="C160" s="181"/>
      <c r="D160" s="181"/>
      <c r="E160" s="181"/>
    </row>
    <row r="161" spans="1:5">
      <c r="A161" s="181"/>
      <c r="B161" s="181"/>
      <c r="C161" s="181"/>
      <c r="D161" s="181"/>
      <c r="E161" s="181"/>
    </row>
    <row r="162" spans="1:5">
      <c r="A162" s="181"/>
      <c r="B162" s="181"/>
      <c r="C162" s="181"/>
      <c r="D162" s="181"/>
      <c r="E162" s="181"/>
    </row>
    <row r="163" spans="1:5">
      <c r="A163" s="181"/>
      <c r="B163" s="181"/>
      <c r="C163" s="181"/>
      <c r="D163" s="181"/>
      <c r="E163" s="181"/>
    </row>
    <row r="164" spans="1:5">
      <c r="A164" s="181"/>
      <c r="B164" s="181"/>
      <c r="C164" s="181"/>
      <c r="D164" s="181"/>
      <c r="E164" s="181"/>
    </row>
    <row r="165" spans="1:5">
      <c r="A165" s="181"/>
      <c r="B165" s="181"/>
      <c r="C165" s="181"/>
      <c r="D165" s="181"/>
      <c r="E165" s="181"/>
    </row>
    <row r="166" spans="1:5">
      <c r="A166" s="181"/>
      <c r="B166" s="181"/>
      <c r="C166" s="181"/>
      <c r="D166" s="181"/>
      <c r="E166" s="181"/>
    </row>
    <row r="167" spans="1:5">
      <c r="A167" s="181"/>
      <c r="B167" s="181"/>
      <c r="C167" s="181"/>
      <c r="D167" s="181"/>
      <c r="E167" s="181"/>
    </row>
    <row r="168" spans="1:5">
      <c r="A168" s="181"/>
      <c r="B168" s="181"/>
      <c r="C168" s="181"/>
      <c r="D168" s="181"/>
      <c r="E168" s="181"/>
    </row>
    <row r="169" spans="1:5">
      <c r="A169" s="181"/>
      <c r="B169" s="181"/>
      <c r="C169" s="181"/>
      <c r="D169" s="181"/>
      <c r="E169" s="181"/>
    </row>
    <row r="170" spans="1:5">
      <c r="A170" s="181"/>
      <c r="B170" s="181"/>
      <c r="C170" s="181"/>
      <c r="D170" s="181"/>
      <c r="E170" s="181"/>
    </row>
    <row r="171" spans="1:5">
      <c r="A171" s="181"/>
      <c r="B171" s="181"/>
      <c r="C171" s="181"/>
      <c r="D171" s="181"/>
      <c r="E171" s="181"/>
    </row>
    <row r="172" spans="1:5">
      <c r="A172" s="181"/>
      <c r="B172" s="181"/>
      <c r="C172" s="181"/>
      <c r="D172" s="181"/>
      <c r="E172" s="181"/>
    </row>
    <row r="173" spans="1:5">
      <c r="A173" s="181"/>
      <c r="B173" s="181"/>
      <c r="C173" s="181"/>
      <c r="D173" s="181"/>
      <c r="E173" s="181"/>
    </row>
    <row r="174" spans="1:5">
      <c r="A174" s="181"/>
      <c r="B174" s="181"/>
      <c r="C174" s="181"/>
      <c r="D174" s="181"/>
      <c r="E174" s="181"/>
    </row>
    <row r="175" spans="1:5">
      <c r="A175" s="181"/>
      <c r="B175" s="181"/>
      <c r="C175" s="181"/>
      <c r="D175" s="181"/>
      <c r="E175" s="181"/>
    </row>
    <row r="176" spans="1:5">
      <c r="A176" s="181"/>
      <c r="B176" s="181"/>
      <c r="C176" s="181"/>
      <c r="D176" s="181"/>
      <c r="E176" s="181"/>
    </row>
    <row r="177" spans="1:5">
      <c r="A177" s="181"/>
      <c r="B177" s="181"/>
      <c r="C177" s="181"/>
      <c r="D177" s="181"/>
      <c r="E177" s="181"/>
    </row>
    <row r="178" spans="1:5">
      <c r="A178" s="181"/>
      <c r="B178" s="181"/>
      <c r="C178" s="181"/>
      <c r="D178" s="181"/>
      <c r="E178" s="181"/>
    </row>
    <row r="179" spans="1:5">
      <c r="A179" s="181"/>
      <c r="B179" s="181"/>
      <c r="C179" s="181"/>
      <c r="D179" s="181"/>
      <c r="E179" s="181"/>
    </row>
    <row r="180" spans="1:5">
      <c r="A180" s="181"/>
      <c r="B180" s="181"/>
      <c r="C180" s="181"/>
      <c r="D180" s="181"/>
      <c r="E180" s="181"/>
    </row>
    <row r="181" spans="1:5">
      <c r="A181" s="181"/>
      <c r="B181" s="181"/>
      <c r="C181" s="181"/>
      <c r="D181" s="181"/>
      <c r="E181" s="181"/>
    </row>
    <row r="182" spans="1:5">
      <c r="A182" s="181"/>
      <c r="B182" s="181"/>
      <c r="C182" s="181"/>
      <c r="D182" s="181"/>
      <c r="E182" s="181"/>
    </row>
    <row r="183" spans="1:5">
      <c r="A183" s="181"/>
      <c r="B183" s="181"/>
      <c r="C183" s="181"/>
      <c r="D183" s="181"/>
      <c r="E183" s="181"/>
    </row>
    <row r="184" spans="1:5">
      <c r="A184" s="181"/>
      <c r="B184" s="181"/>
      <c r="C184" s="181"/>
      <c r="D184" s="181"/>
      <c r="E184" s="181"/>
    </row>
    <row r="185" spans="1:5">
      <c r="A185" s="181"/>
      <c r="B185" s="181"/>
      <c r="C185" s="181"/>
      <c r="D185" s="181"/>
      <c r="E185" s="181"/>
    </row>
    <row r="186" spans="1:5">
      <c r="A186" s="181"/>
      <c r="B186" s="181"/>
      <c r="C186" s="181"/>
      <c r="D186" s="181"/>
      <c r="E186" s="181"/>
    </row>
    <row r="187" spans="1:5">
      <c r="A187" s="181"/>
      <c r="B187" s="181"/>
      <c r="C187" s="181"/>
      <c r="D187" s="181"/>
      <c r="E187" s="181"/>
    </row>
    <row r="188" spans="1:5">
      <c r="A188" s="181"/>
      <c r="B188" s="181"/>
      <c r="C188" s="181"/>
      <c r="D188" s="181"/>
      <c r="E188" s="181"/>
    </row>
    <row r="189" spans="1:5">
      <c r="A189" s="181"/>
      <c r="B189" s="181"/>
      <c r="C189" s="181"/>
      <c r="D189" s="181"/>
      <c r="E189" s="181"/>
    </row>
    <row r="190" spans="1:5">
      <c r="A190" s="181"/>
      <c r="B190" s="181"/>
      <c r="C190" s="181"/>
      <c r="D190" s="181"/>
      <c r="E190" s="181"/>
    </row>
    <row r="191" spans="1:5">
      <c r="A191" s="181"/>
      <c r="B191" s="181"/>
      <c r="C191" s="181"/>
      <c r="D191" s="181"/>
      <c r="E191" s="181"/>
    </row>
    <row r="192" spans="1:5">
      <c r="A192" s="181"/>
      <c r="B192" s="181"/>
      <c r="C192" s="181"/>
      <c r="D192" s="181"/>
      <c r="E192" s="181"/>
    </row>
    <row r="193" spans="1:5">
      <c r="A193" s="181"/>
      <c r="B193" s="181"/>
      <c r="C193" s="181"/>
      <c r="D193" s="181"/>
      <c r="E193" s="181"/>
    </row>
    <row r="194" spans="1:5">
      <c r="A194" s="181"/>
      <c r="B194" s="181"/>
      <c r="C194" s="181"/>
      <c r="D194" s="181"/>
      <c r="E194" s="181"/>
    </row>
    <row r="195" spans="1:5">
      <c r="A195" s="181"/>
      <c r="B195" s="181"/>
      <c r="C195" s="181"/>
      <c r="D195" s="181"/>
      <c r="E195" s="181"/>
    </row>
    <row r="196" spans="1:5">
      <c r="A196" s="181"/>
      <c r="B196" s="181"/>
      <c r="C196" s="181"/>
      <c r="D196" s="181"/>
      <c r="E196" s="181"/>
    </row>
    <row r="197" spans="1:5">
      <c r="A197" s="181"/>
      <c r="B197" s="181"/>
      <c r="C197" s="181"/>
      <c r="D197" s="181"/>
      <c r="E197" s="181"/>
    </row>
    <row r="198" spans="1:5">
      <c r="A198" s="181"/>
      <c r="B198" s="181"/>
      <c r="C198" s="181"/>
      <c r="D198" s="181"/>
      <c r="E198" s="181"/>
    </row>
    <row r="199" spans="1:5">
      <c r="A199" s="181"/>
      <c r="B199" s="181"/>
      <c r="C199" s="181"/>
      <c r="D199" s="181"/>
      <c r="E199" s="181"/>
    </row>
    <row r="200" spans="1:5">
      <c r="A200" s="181"/>
      <c r="B200" s="181"/>
      <c r="C200" s="181"/>
      <c r="D200" s="181"/>
      <c r="E200" s="181"/>
    </row>
    <row r="201" spans="1:5">
      <c r="A201" s="181"/>
      <c r="B201" s="181"/>
      <c r="C201" s="181"/>
      <c r="D201" s="181"/>
      <c r="E201" s="181"/>
    </row>
    <row r="202" spans="1:5">
      <c r="A202" s="181"/>
      <c r="B202" s="181"/>
      <c r="C202" s="181"/>
      <c r="D202" s="181"/>
      <c r="E202" s="181"/>
    </row>
    <row r="203" spans="1:5">
      <c r="A203" s="181"/>
      <c r="B203" s="181"/>
      <c r="C203" s="181"/>
      <c r="D203" s="181"/>
      <c r="E203" s="181"/>
    </row>
    <row r="204" spans="1:5">
      <c r="A204" s="181"/>
      <c r="B204" s="181"/>
      <c r="C204" s="181"/>
      <c r="D204" s="181"/>
      <c r="E204" s="181"/>
    </row>
    <row r="205" spans="1:5">
      <c r="A205" s="181"/>
      <c r="B205" s="181"/>
      <c r="C205" s="181"/>
      <c r="D205" s="181"/>
      <c r="E205" s="181"/>
    </row>
    <row r="206" spans="1:5">
      <c r="A206" s="181"/>
      <c r="B206" s="181"/>
      <c r="C206" s="181"/>
      <c r="D206" s="181"/>
      <c r="E206" s="181"/>
    </row>
    <row r="207" spans="1:5">
      <c r="A207" s="181"/>
      <c r="B207" s="181"/>
      <c r="C207" s="181"/>
      <c r="D207" s="181"/>
      <c r="E207" s="181"/>
    </row>
    <row r="208" spans="1:5">
      <c r="A208" s="181"/>
      <c r="B208" s="181"/>
      <c r="C208" s="181"/>
      <c r="D208" s="181"/>
      <c r="E208" s="181"/>
    </row>
    <row r="209" spans="1:5">
      <c r="A209" s="181"/>
      <c r="B209" s="181"/>
      <c r="C209" s="181"/>
      <c r="D209" s="181"/>
      <c r="E209" s="181"/>
    </row>
    <row r="210" spans="1:5">
      <c r="A210" s="181"/>
      <c r="B210" s="181"/>
      <c r="C210" s="181"/>
      <c r="D210" s="181"/>
      <c r="E210" s="181"/>
    </row>
    <row r="211" spans="1:5">
      <c r="A211" s="181"/>
      <c r="B211" s="181"/>
      <c r="C211" s="181"/>
      <c r="D211" s="181"/>
      <c r="E211" s="181"/>
    </row>
    <row r="212" spans="1:5">
      <c r="A212" s="181"/>
      <c r="B212" s="181"/>
      <c r="C212" s="181"/>
      <c r="D212" s="181"/>
      <c r="E212" s="181"/>
    </row>
    <row r="213" spans="1:5">
      <c r="A213" s="181"/>
      <c r="B213" s="181"/>
      <c r="C213" s="181"/>
      <c r="D213" s="181"/>
      <c r="E213" s="181"/>
    </row>
    <row r="214" spans="1:5">
      <c r="A214" s="181"/>
      <c r="B214" s="181"/>
      <c r="C214" s="181"/>
      <c r="D214" s="181"/>
      <c r="E214" s="181"/>
    </row>
    <row r="215" spans="1:5">
      <c r="A215" s="181"/>
      <c r="B215" s="181"/>
      <c r="C215" s="181"/>
      <c r="D215" s="181"/>
      <c r="E215" s="181"/>
    </row>
    <row r="216" spans="1:5">
      <c r="A216" s="181"/>
      <c r="B216" s="181"/>
      <c r="C216" s="181"/>
      <c r="D216" s="181"/>
      <c r="E216" s="181"/>
    </row>
    <row r="217" spans="1:5">
      <c r="A217" s="181"/>
      <c r="B217" s="181"/>
      <c r="C217" s="181"/>
      <c r="D217" s="181"/>
      <c r="E217" s="181"/>
    </row>
    <row r="218" spans="1:5">
      <c r="A218" s="181"/>
      <c r="B218" s="181"/>
      <c r="C218" s="181"/>
      <c r="D218" s="181"/>
      <c r="E218" s="181"/>
    </row>
    <row r="219" spans="1:5">
      <c r="A219" s="181"/>
      <c r="B219" s="181"/>
      <c r="C219" s="181"/>
      <c r="D219" s="181"/>
      <c r="E219" s="181"/>
    </row>
    <row r="220" spans="1:5">
      <c r="A220" s="181"/>
      <c r="B220" s="181"/>
      <c r="C220" s="181"/>
      <c r="D220" s="181"/>
      <c r="E220" s="181"/>
    </row>
    <row r="221" spans="1:5">
      <c r="A221" s="181"/>
      <c r="B221" s="181"/>
      <c r="C221" s="181"/>
      <c r="D221" s="181"/>
      <c r="E221" s="181"/>
    </row>
    <row r="222" spans="1:5">
      <c r="A222" s="181"/>
      <c r="B222" s="181"/>
      <c r="C222" s="181"/>
      <c r="D222" s="181"/>
      <c r="E222" s="181"/>
    </row>
    <row r="223" spans="1:5">
      <c r="A223" s="181"/>
      <c r="B223" s="181"/>
      <c r="C223" s="181"/>
      <c r="D223" s="181"/>
      <c r="E223" s="181"/>
    </row>
    <row r="224" spans="1:5">
      <c r="A224" s="181"/>
      <c r="B224" s="181"/>
      <c r="C224" s="181"/>
      <c r="D224" s="181"/>
      <c r="E224" s="181"/>
    </row>
    <row r="225" spans="1:5">
      <c r="A225" s="181"/>
      <c r="B225" s="181"/>
      <c r="C225" s="181"/>
      <c r="D225" s="181"/>
      <c r="E225" s="181"/>
    </row>
    <row r="226" spans="1:5">
      <c r="A226" s="181"/>
      <c r="B226" s="181"/>
      <c r="C226" s="181"/>
      <c r="D226" s="181"/>
      <c r="E226" s="181"/>
    </row>
    <row r="227" spans="1:5">
      <c r="A227" s="181"/>
      <c r="B227" s="181"/>
      <c r="C227" s="181"/>
      <c r="D227" s="181"/>
      <c r="E227" s="181"/>
    </row>
    <row r="228" spans="1:5">
      <c r="A228" s="181"/>
      <c r="B228" s="181"/>
      <c r="C228" s="181"/>
      <c r="D228" s="181"/>
      <c r="E228" s="181"/>
    </row>
    <row r="229" spans="1:5">
      <c r="A229" s="181"/>
      <c r="B229" s="181"/>
      <c r="C229" s="181"/>
      <c r="D229" s="181"/>
      <c r="E229" s="181"/>
    </row>
    <row r="230" spans="1:5">
      <c r="A230" s="181"/>
      <c r="B230" s="181"/>
      <c r="C230" s="181"/>
      <c r="D230" s="181"/>
      <c r="E230" s="181"/>
    </row>
    <row r="231" spans="1:5">
      <c r="A231" s="181"/>
      <c r="B231" s="181"/>
      <c r="C231" s="181"/>
      <c r="D231" s="181"/>
      <c r="E231" s="181"/>
    </row>
    <row r="232" spans="1:5">
      <c r="A232" s="181"/>
      <c r="B232" s="181"/>
      <c r="C232" s="181"/>
      <c r="D232" s="181"/>
      <c r="E232" s="181"/>
    </row>
    <row r="233" spans="1:5">
      <c r="A233" s="181"/>
      <c r="B233" s="181"/>
      <c r="C233" s="181"/>
      <c r="D233" s="181"/>
      <c r="E233" s="181"/>
    </row>
    <row r="234" spans="1:5">
      <c r="A234" s="181"/>
      <c r="B234" s="181"/>
      <c r="C234" s="181"/>
      <c r="D234" s="181"/>
      <c r="E234" s="181"/>
    </row>
    <row r="235" spans="1:5">
      <c r="A235" s="181"/>
      <c r="B235" s="181"/>
      <c r="C235" s="181"/>
      <c r="D235" s="181"/>
      <c r="E235" s="181"/>
    </row>
    <row r="236" spans="1:5">
      <c r="A236" s="181"/>
      <c r="B236" s="181"/>
      <c r="C236" s="181"/>
      <c r="D236" s="181"/>
      <c r="E236" s="181"/>
    </row>
    <row r="237" spans="1:5">
      <c r="A237" s="181"/>
      <c r="B237" s="181"/>
      <c r="C237" s="181"/>
      <c r="D237" s="181"/>
      <c r="E237" s="181"/>
    </row>
    <row r="238" spans="1:5">
      <c r="A238" s="181"/>
      <c r="B238" s="181"/>
      <c r="C238" s="181"/>
      <c r="D238" s="181"/>
      <c r="E238" s="181"/>
    </row>
    <row r="239" spans="1:5">
      <c r="A239" s="181"/>
      <c r="B239" s="181"/>
      <c r="C239" s="181"/>
      <c r="D239" s="181"/>
      <c r="E239" s="181"/>
    </row>
    <row r="240" spans="1:5">
      <c r="A240" s="181"/>
      <c r="B240" s="181"/>
      <c r="C240" s="181"/>
      <c r="D240" s="181"/>
      <c r="E240" s="181"/>
    </row>
    <row r="241" spans="1:5">
      <c r="A241" s="181"/>
      <c r="B241" s="181"/>
      <c r="C241" s="181"/>
      <c r="D241" s="181"/>
      <c r="E241" s="181"/>
    </row>
    <row r="242" spans="1:5">
      <c r="A242" s="181"/>
      <c r="B242" s="181"/>
      <c r="C242" s="181"/>
      <c r="D242" s="181"/>
      <c r="E242" s="181"/>
    </row>
    <row r="243" spans="1:5">
      <c r="A243" s="181"/>
      <c r="B243" s="181"/>
      <c r="C243" s="181"/>
      <c r="D243" s="181"/>
      <c r="E243" s="181"/>
    </row>
    <row r="244" spans="1:5">
      <c r="A244" s="181"/>
      <c r="B244" s="181"/>
      <c r="C244" s="181"/>
      <c r="D244" s="181"/>
      <c r="E244" s="181"/>
    </row>
    <row r="245" spans="1:5">
      <c r="A245" s="181"/>
      <c r="B245" s="181"/>
      <c r="C245" s="181"/>
      <c r="D245" s="181"/>
      <c r="E245" s="181"/>
    </row>
    <row r="246" spans="1:5">
      <c r="A246" s="181"/>
      <c r="B246" s="181"/>
      <c r="C246" s="181"/>
      <c r="D246" s="181"/>
      <c r="E246" s="181"/>
    </row>
    <row r="247" spans="1:5">
      <c r="A247" s="181"/>
      <c r="B247" s="181"/>
      <c r="C247" s="181"/>
      <c r="D247" s="181"/>
      <c r="E247" s="181"/>
    </row>
    <row r="248" spans="1:5">
      <c r="A248" s="181"/>
      <c r="B248" s="181"/>
      <c r="C248" s="181"/>
      <c r="D248" s="181"/>
      <c r="E248" s="181"/>
    </row>
    <row r="249" spans="1:5">
      <c r="A249" s="181"/>
      <c r="B249" s="181"/>
      <c r="C249" s="181"/>
      <c r="D249" s="181"/>
      <c r="E249" s="181"/>
    </row>
    <row r="250" spans="1:5">
      <c r="A250" s="181"/>
      <c r="B250" s="181"/>
      <c r="C250" s="181"/>
      <c r="D250" s="181"/>
      <c r="E250" s="181"/>
    </row>
    <row r="251" spans="1:5">
      <c r="A251" s="181"/>
      <c r="B251" s="181"/>
      <c r="C251" s="181"/>
      <c r="D251" s="181"/>
      <c r="E251" s="181"/>
    </row>
    <row r="252" spans="1:5">
      <c r="A252" s="181"/>
      <c r="B252" s="181"/>
      <c r="C252" s="181"/>
      <c r="D252" s="181"/>
      <c r="E252" s="181"/>
    </row>
    <row r="253" spans="1:5">
      <c r="A253" s="181"/>
      <c r="B253" s="181"/>
      <c r="C253" s="181"/>
      <c r="D253" s="181"/>
      <c r="E253" s="181"/>
    </row>
    <row r="254" spans="1:5">
      <c r="A254" s="181"/>
      <c r="B254" s="181"/>
      <c r="C254" s="181"/>
      <c r="D254" s="181"/>
      <c r="E254" s="181"/>
    </row>
    <row r="255" spans="1:5">
      <c r="A255" s="181"/>
      <c r="B255" s="181"/>
      <c r="C255" s="181"/>
      <c r="D255" s="181"/>
      <c r="E255" s="181"/>
    </row>
    <row r="256" spans="1:5">
      <c r="A256" s="181"/>
      <c r="B256" s="181"/>
      <c r="C256" s="181"/>
      <c r="D256" s="181"/>
      <c r="E256" s="181"/>
    </row>
    <row r="257" spans="1:5">
      <c r="A257" s="181"/>
      <c r="B257" s="181"/>
      <c r="C257" s="181"/>
      <c r="D257" s="181"/>
      <c r="E257" s="181"/>
    </row>
    <row r="258" spans="1:5">
      <c r="A258" s="181"/>
      <c r="B258" s="181"/>
      <c r="C258" s="181"/>
      <c r="D258" s="181"/>
      <c r="E258" s="181"/>
    </row>
    <row r="259" spans="1:5">
      <c r="A259" s="181"/>
      <c r="B259" s="181"/>
      <c r="C259" s="181"/>
      <c r="D259" s="181"/>
      <c r="E259" s="181"/>
    </row>
    <row r="260" spans="1:5">
      <c r="A260" s="181"/>
      <c r="B260" s="181"/>
      <c r="C260" s="181"/>
      <c r="D260" s="181"/>
      <c r="E260" s="181"/>
    </row>
    <row r="261" spans="1:5">
      <c r="A261" s="181"/>
      <c r="B261" s="181"/>
      <c r="C261" s="181"/>
      <c r="D261" s="181"/>
      <c r="E261" s="181"/>
    </row>
    <row r="262" spans="1:5">
      <c r="A262" s="181"/>
      <c r="B262" s="181"/>
      <c r="C262" s="181"/>
      <c r="D262" s="181"/>
      <c r="E262" s="181"/>
    </row>
    <row r="263" spans="1:5">
      <c r="A263" s="182"/>
      <c r="B263" s="182"/>
      <c r="C263" s="182"/>
      <c r="D263" s="182"/>
      <c r="E263" s="182"/>
    </row>
    <row r="264" spans="1:5">
      <c r="A264" s="182"/>
      <c r="B264" s="182"/>
      <c r="C264" s="182"/>
      <c r="D264" s="182"/>
      <c r="E264" s="182"/>
    </row>
    <row r="265" spans="1:5">
      <c r="A265" s="182"/>
      <c r="B265" s="182"/>
      <c r="C265" s="182"/>
      <c r="D265" s="182"/>
      <c r="E265" s="182"/>
    </row>
    <row r="266" spans="1:5">
      <c r="A266" s="182"/>
      <c r="B266" s="182"/>
      <c r="C266" s="182"/>
      <c r="D266" s="182"/>
      <c r="E266" s="182"/>
    </row>
    <row r="267" spans="1:5">
      <c r="A267" s="182"/>
      <c r="B267" s="182"/>
      <c r="C267" s="182"/>
      <c r="D267" s="182"/>
      <c r="E267" s="182"/>
    </row>
    <row r="268" spans="1:5">
      <c r="A268" s="182"/>
      <c r="B268" s="182"/>
      <c r="C268" s="182"/>
      <c r="D268" s="182"/>
      <c r="E268" s="182"/>
    </row>
  </sheetData>
  <mergeCells count="3">
    <mergeCell ref="C4:E4"/>
    <mergeCell ref="A1:A4"/>
    <mergeCell ref="C1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E268"/>
  <sheetViews>
    <sheetView topLeftCell="A15" workbookViewId="0">
      <selection activeCell="C31" sqref="C31:E34"/>
    </sheetView>
  </sheetViews>
  <sheetFormatPr defaultRowHeight="14.5"/>
  <cols>
    <col min="1" max="1" width="67.7265625" style="71" customWidth="1"/>
    <col min="2" max="5" width="18" style="71" customWidth="1"/>
  </cols>
  <sheetData>
    <row r="1" spans="1:5" ht="15.75" customHeight="1">
      <c r="A1" s="368" t="s">
        <v>1</v>
      </c>
      <c r="B1" s="373"/>
      <c r="C1" s="373"/>
      <c r="D1" s="373"/>
      <c r="E1" s="373"/>
    </row>
    <row r="2" spans="1:5">
      <c r="A2" s="368"/>
      <c r="B2" s="373"/>
      <c r="C2" s="373"/>
      <c r="D2" s="373"/>
      <c r="E2" s="373"/>
    </row>
    <row r="3" spans="1:5" ht="15">
      <c r="A3" s="368"/>
      <c r="B3" s="374" t="s">
        <v>129</v>
      </c>
      <c r="C3" s="194" t="s">
        <v>130</v>
      </c>
      <c r="D3" s="194" t="s">
        <v>306</v>
      </c>
      <c r="E3" s="194" t="s">
        <v>131</v>
      </c>
    </row>
    <row r="4" spans="1:5" ht="15">
      <c r="A4" s="368"/>
      <c r="B4" s="374"/>
      <c r="C4" s="366">
        <v>45901</v>
      </c>
      <c r="D4" s="367"/>
      <c r="E4" s="367"/>
    </row>
    <row r="5" spans="1:5" ht="15">
      <c r="A5" s="183" t="s">
        <v>40</v>
      </c>
      <c r="B5" s="184" t="s">
        <v>286</v>
      </c>
      <c r="C5" s="184"/>
      <c r="D5" s="184"/>
      <c r="E5" s="184"/>
    </row>
    <row r="6" spans="1:5">
      <c r="A6" s="173" t="s">
        <v>41</v>
      </c>
      <c r="B6" s="173"/>
      <c r="C6" s="173"/>
      <c r="D6" s="173"/>
      <c r="E6" s="173"/>
    </row>
    <row r="7" spans="1:5">
      <c r="A7" s="171" t="s">
        <v>43</v>
      </c>
      <c r="B7" s="171"/>
      <c r="C7" s="171"/>
      <c r="D7" s="171"/>
      <c r="E7" s="171"/>
    </row>
    <row r="8" spans="1:5" ht="15">
      <c r="A8" s="174" t="s">
        <v>45</v>
      </c>
      <c r="B8" s="172" t="s">
        <v>287</v>
      </c>
      <c r="C8" s="172"/>
      <c r="D8" s="172"/>
      <c r="E8" s="172"/>
    </row>
    <row r="9" spans="1:5" ht="15">
      <c r="A9" s="174" t="s">
        <v>46</v>
      </c>
      <c r="B9" s="172" t="s">
        <v>288</v>
      </c>
      <c r="C9" s="172"/>
      <c r="D9" s="172"/>
      <c r="E9" s="172"/>
    </row>
    <row r="10" spans="1:5" ht="15">
      <c r="A10" s="173" t="s">
        <v>48</v>
      </c>
      <c r="B10" s="172" t="s">
        <v>289</v>
      </c>
      <c r="C10" s="172"/>
      <c r="D10" s="172"/>
      <c r="E10" s="172"/>
    </row>
    <row r="11" spans="1:5" ht="15">
      <c r="A11" s="175" t="s">
        <v>49</v>
      </c>
      <c r="B11" s="172" t="s">
        <v>290</v>
      </c>
      <c r="C11" s="172"/>
      <c r="D11" s="172"/>
      <c r="E11" s="172"/>
    </row>
    <row r="12" spans="1:5" ht="15">
      <c r="A12" s="173" t="s">
        <v>50</v>
      </c>
      <c r="B12" s="172" t="s">
        <v>291</v>
      </c>
      <c r="C12" s="172"/>
      <c r="D12" s="172"/>
      <c r="E12" s="172"/>
    </row>
    <row r="13" spans="1:5" ht="15">
      <c r="A13" s="173" t="s">
        <v>51</v>
      </c>
      <c r="B13" s="172" t="s">
        <v>292</v>
      </c>
      <c r="C13" s="172"/>
      <c r="D13" s="172"/>
      <c r="E13" s="172"/>
    </row>
    <row r="14" spans="1:5" ht="15">
      <c r="A14" s="173" t="s">
        <v>53</v>
      </c>
      <c r="B14" s="172" t="s">
        <v>293</v>
      </c>
      <c r="C14" s="172"/>
      <c r="D14" s="172"/>
      <c r="E14" s="172"/>
    </row>
    <row r="15" spans="1:5" ht="15">
      <c r="A15" s="175" t="s">
        <v>54</v>
      </c>
      <c r="B15" s="172" t="s">
        <v>294</v>
      </c>
      <c r="C15" s="172"/>
      <c r="D15" s="172"/>
      <c r="E15" s="172"/>
    </row>
    <row r="16" spans="1:5" ht="15">
      <c r="A16" s="173" t="s">
        <v>56</v>
      </c>
      <c r="B16" s="172" t="s">
        <v>295</v>
      </c>
      <c r="C16" s="172"/>
      <c r="D16" s="172"/>
      <c r="E16" s="172"/>
    </row>
    <row r="17" spans="1:5" ht="15">
      <c r="A17" s="174" t="s">
        <v>58</v>
      </c>
      <c r="B17" s="172" t="s">
        <v>296</v>
      </c>
      <c r="C17" s="172"/>
      <c r="D17" s="172"/>
      <c r="E17" s="172"/>
    </row>
    <row r="18" spans="1:5" ht="15">
      <c r="A18" s="173" t="s">
        <v>60</v>
      </c>
      <c r="B18" s="172" t="s">
        <v>297</v>
      </c>
      <c r="C18" s="172"/>
      <c r="D18" s="172"/>
      <c r="E18" s="172"/>
    </row>
    <row r="19" spans="1:5" ht="15">
      <c r="A19" s="173" t="s">
        <v>62</v>
      </c>
      <c r="B19" s="172" t="s">
        <v>298</v>
      </c>
      <c r="C19" s="172"/>
      <c r="D19" s="172"/>
      <c r="E19" s="172"/>
    </row>
    <row r="20" spans="1:5" ht="15">
      <c r="A20" s="173" t="s">
        <v>64</v>
      </c>
      <c r="B20" s="172" t="s">
        <v>299</v>
      </c>
      <c r="C20" s="172"/>
      <c r="D20" s="172"/>
      <c r="E20" s="172"/>
    </row>
    <row r="21" spans="1:5" ht="15">
      <c r="A21" s="173" t="s">
        <v>65</v>
      </c>
      <c r="B21" s="172" t="s">
        <v>300</v>
      </c>
      <c r="C21" s="172"/>
      <c r="D21" s="172"/>
      <c r="E21" s="172"/>
    </row>
    <row r="22" spans="1:5" ht="15">
      <c r="A22" s="173" t="s">
        <v>66</v>
      </c>
      <c r="B22" s="172" t="s">
        <v>301</v>
      </c>
      <c r="C22" s="172"/>
      <c r="D22" s="172"/>
      <c r="E22" s="172"/>
    </row>
    <row r="23" spans="1:5" ht="15">
      <c r="A23" s="174" t="s">
        <v>68</v>
      </c>
      <c r="B23" s="172" t="s">
        <v>302</v>
      </c>
      <c r="C23" s="172"/>
      <c r="D23" s="172"/>
      <c r="E23" s="172"/>
    </row>
    <row r="24" spans="1:5">
      <c r="A24" s="171" t="s">
        <v>69</v>
      </c>
      <c r="B24" s="171"/>
      <c r="C24" s="171"/>
      <c r="D24" s="171"/>
      <c r="E24" s="171"/>
    </row>
    <row r="25" spans="1:5">
      <c r="A25" s="171" t="s">
        <v>70</v>
      </c>
      <c r="B25" s="171"/>
      <c r="C25" s="171"/>
      <c r="D25" s="171"/>
      <c r="E25" s="171"/>
    </row>
    <row r="26" spans="1:5" ht="15">
      <c r="A26" s="173" t="s">
        <v>71</v>
      </c>
      <c r="B26" s="172" t="s">
        <v>303</v>
      </c>
      <c r="C26" s="172"/>
      <c r="D26" s="172"/>
      <c r="E26" s="172"/>
    </row>
    <row r="27" spans="1:5" ht="15">
      <c r="A27" s="173" t="s">
        <v>72</v>
      </c>
      <c r="B27" s="172" t="s">
        <v>304</v>
      </c>
      <c r="C27" s="172"/>
      <c r="D27" s="172"/>
      <c r="E27" s="172"/>
    </row>
    <row r="28" spans="1:5">
      <c r="A28" s="173" t="s">
        <v>74</v>
      </c>
      <c r="B28" s="173"/>
      <c r="C28" s="173"/>
      <c r="D28" s="173"/>
      <c r="E28" s="173"/>
    </row>
    <row r="29" spans="1:5" ht="15">
      <c r="A29" s="173" t="s">
        <v>75</v>
      </c>
      <c r="B29" s="172" t="s">
        <v>305</v>
      </c>
      <c r="C29" s="172"/>
      <c r="D29" s="172"/>
      <c r="E29" s="172"/>
    </row>
    <row r="30" spans="1:5" ht="15">
      <c r="A30" s="173"/>
      <c r="B30" s="172"/>
      <c r="C30" s="176"/>
      <c r="D30" s="176"/>
      <c r="E30" s="176"/>
    </row>
    <row r="31" spans="1:5" ht="15">
      <c r="A31" s="177" t="s">
        <v>76</v>
      </c>
      <c r="B31" s="172" t="s">
        <v>133</v>
      </c>
      <c r="C31" s="178"/>
      <c r="D31" s="178"/>
      <c r="E31" s="178"/>
    </row>
    <row r="32" spans="1:5" ht="15">
      <c r="A32" s="177" t="s">
        <v>78</v>
      </c>
      <c r="B32" s="172" t="s">
        <v>134</v>
      </c>
      <c r="C32" s="178"/>
      <c r="D32" s="178"/>
      <c r="E32" s="178"/>
    </row>
    <row r="33" spans="1:5" ht="15">
      <c r="A33" s="173" t="s">
        <v>80</v>
      </c>
      <c r="B33" s="172" t="s">
        <v>307</v>
      </c>
      <c r="C33" s="178"/>
      <c r="D33" s="178"/>
      <c r="E33" s="178"/>
    </row>
    <row r="34" spans="1:5" ht="15">
      <c r="A34" s="173" t="s">
        <v>82</v>
      </c>
      <c r="B34" s="172" t="s">
        <v>308</v>
      </c>
      <c r="C34" s="178"/>
      <c r="D34" s="178"/>
      <c r="E34" s="178"/>
    </row>
    <row r="35" spans="1:5" ht="15">
      <c r="A35" s="173" t="s">
        <v>84</v>
      </c>
      <c r="B35" s="172" t="s">
        <v>309</v>
      </c>
      <c r="C35" s="178"/>
      <c r="D35" s="178"/>
      <c r="E35" s="178"/>
    </row>
    <row r="36" spans="1:5" ht="15">
      <c r="A36" s="174" t="s">
        <v>85</v>
      </c>
      <c r="B36" s="172" t="s">
        <v>310</v>
      </c>
      <c r="C36" s="178"/>
      <c r="D36" s="178"/>
      <c r="E36" s="178"/>
    </row>
    <row r="37" spans="1:5" ht="15">
      <c r="A37" s="174" t="s">
        <v>86</v>
      </c>
      <c r="B37" s="172" t="s">
        <v>311</v>
      </c>
      <c r="C37" s="178"/>
      <c r="D37" s="178"/>
      <c r="E37" s="178"/>
    </row>
    <row r="38" spans="1:5" ht="15">
      <c r="A38" s="173" t="s">
        <v>87</v>
      </c>
      <c r="B38" s="173"/>
      <c r="C38" s="178"/>
      <c r="D38" s="178"/>
      <c r="E38" s="178"/>
    </row>
    <row r="39" spans="1:5" ht="15">
      <c r="A39" s="173" t="s">
        <v>88</v>
      </c>
      <c r="B39" s="173"/>
      <c r="C39" s="178"/>
      <c r="D39" s="178">
        <f t="shared" ref="D39" si="0">+C39*0.1</f>
        <v>0</v>
      </c>
      <c r="E39" s="178">
        <f t="shared" ref="E39" si="1">+C39-D39</f>
        <v>0</v>
      </c>
    </row>
    <row r="40" spans="1:5" ht="15">
      <c r="A40" s="177" t="s">
        <v>89</v>
      </c>
      <c r="B40" s="173"/>
      <c r="C40" s="178"/>
      <c r="D40" s="178"/>
      <c r="E40" s="178"/>
    </row>
    <row r="41" spans="1:5" ht="15">
      <c r="A41" s="173" t="s">
        <v>90</v>
      </c>
      <c r="B41" s="172" t="s">
        <v>312</v>
      </c>
      <c r="C41" s="178"/>
      <c r="D41" s="178"/>
      <c r="E41" s="178"/>
    </row>
    <row r="42" spans="1:5" ht="15">
      <c r="A42" s="173" t="s">
        <v>92</v>
      </c>
      <c r="B42" s="173"/>
      <c r="C42" s="178"/>
      <c r="D42" s="178"/>
      <c r="E42" s="178"/>
    </row>
    <row r="43" spans="1:5" ht="15">
      <c r="A43" s="177" t="s">
        <v>94</v>
      </c>
      <c r="B43" s="172" t="s">
        <v>135</v>
      </c>
      <c r="C43" s="178"/>
      <c r="D43" s="178"/>
      <c r="E43" s="178"/>
    </row>
    <row r="44" spans="1:5" ht="15">
      <c r="A44" s="179" t="s">
        <v>95</v>
      </c>
      <c r="B44" s="180" t="s">
        <v>136</v>
      </c>
      <c r="C44" s="178"/>
      <c r="D44" s="178"/>
      <c r="E44" s="178"/>
    </row>
    <row r="45" spans="1:5" ht="15">
      <c r="A45" s="173" t="s">
        <v>96</v>
      </c>
      <c r="B45" s="172" t="s">
        <v>313</v>
      </c>
      <c r="C45" s="178"/>
      <c r="D45" s="178"/>
      <c r="E45" s="178"/>
    </row>
    <row r="46" spans="1:5" ht="15">
      <c r="A46" s="173" t="s">
        <v>97</v>
      </c>
      <c r="B46" s="172" t="s">
        <v>314</v>
      </c>
      <c r="C46" s="178"/>
      <c r="D46" s="178"/>
      <c r="E46" s="178"/>
    </row>
    <row r="47" spans="1:5" ht="15">
      <c r="A47" s="173" t="s">
        <v>98</v>
      </c>
      <c r="B47" s="172" t="s">
        <v>315</v>
      </c>
      <c r="C47" s="178"/>
      <c r="D47" s="178"/>
      <c r="E47" s="178"/>
    </row>
    <row r="48" spans="1:5" ht="15">
      <c r="A48" s="173" t="s">
        <v>99</v>
      </c>
      <c r="B48" s="172" t="s">
        <v>316</v>
      </c>
      <c r="C48" s="178"/>
      <c r="D48" s="178"/>
      <c r="E48" s="178"/>
    </row>
    <row r="49" spans="1:5" ht="15">
      <c r="A49" s="173" t="s">
        <v>100</v>
      </c>
      <c r="B49" s="172" t="s">
        <v>317</v>
      </c>
      <c r="C49" s="178"/>
      <c r="D49" s="178"/>
      <c r="E49" s="178"/>
    </row>
    <row r="50" spans="1:5" ht="15">
      <c r="A50" s="171" t="s">
        <v>101</v>
      </c>
      <c r="B50" s="172" t="s">
        <v>318</v>
      </c>
      <c r="C50" s="178"/>
      <c r="D50" s="178"/>
      <c r="E50" s="178"/>
    </row>
    <row r="51" spans="1:5" ht="15">
      <c r="A51" s="174" t="s">
        <v>102</v>
      </c>
      <c r="B51" s="172" t="s">
        <v>319</v>
      </c>
      <c r="C51" s="178"/>
      <c r="D51" s="178"/>
      <c r="E51" s="178"/>
    </row>
    <row r="52" spans="1:5" ht="15">
      <c r="A52" s="173" t="s">
        <v>103</v>
      </c>
      <c r="B52" s="172" t="s">
        <v>320</v>
      </c>
      <c r="C52" s="178"/>
      <c r="D52" s="178"/>
      <c r="E52" s="178"/>
    </row>
    <row r="53" spans="1:5" ht="15">
      <c r="A53" s="177" t="s">
        <v>104</v>
      </c>
      <c r="B53" s="173"/>
      <c r="C53" s="178"/>
      <c r="D53" s="178"/>
      <c r="E53" s="178"/>
    </row>
    <row r="54" spans="1:5" ht="15">
      <c r="A54" s="175" t="s">
        <v>105</v>
      </c>
      <c r="B54" s="172" t="s">
        <v>321</v>
      </c>
      <c r="C54" s="178"/>
      <c r="D54" s="178"/>
      <c r="E54" s="178"/>
    </row>
    <row r="55" spans="1:5" ht="15">
      <c r="A55" s="173" t="s">
        <v>106</v>
      </c>
      <c r="B55" s="172" t="s">
        <v>322</v>
      </c>
      <c r="C55" s="178"/>
      <c r="D55" s="178"/>
      <c r="E55" s="178"/>
    </row>
    <row r="56" spans="1:5" ht="15">
      <c r="A56" s="173" t="s">
        <v>107</v>
      </c>
      <c r="B56" s="172" t="s">
        <v>323</v>
      </c>
      <c r="C56" s="178"/>
      <c r="D56" s="178"/>
      <c r="E56" s="178"/>
    </row>
    <row r="57" spans="1:5" ht="15">
      <c r="A57" s="173" t="s">
        <v>108</v>
      </c>
      <c r="B57" s="172" t="s">
        <v>324</v>
      </c>
      <c r="C57" s="178"/>
      <c r="D57" s="178"/>
      <c r="E57" s="178"/>
    </row>
    <row r="58" spans="1:5" ht="15">
      <c r="A58" s="177" t="s">
        <v>110</v>
      </c>
      <c r="B58" s="173"/>
      <c r="C58" s="178"/>
      <c r="D58" s="178"/>
      <c r="E58" s="178"/>
    </row>
    <row r="59" spans="1:5" ht="15">
      <c r="A59" s="177" t="s">
        <v>112</v>
      </c>
      <c r="B59" s="173"/>
      <c r="C59" s="178"/>
      <c r="D59" s="178"/>
      <c r="E59" s="178"/>
    </row>
    <row r="60" spans="1:5" ht="15">
      <c r="A60" s="177" t="s">
        <v>114</v>
      </c>
      <c r="B60" s="173"/>
      <c r="C60" s="178"/>
      <c r="D60" s="178"/>
      <c r="E60" s="178"/>
    </row>
    <row r="61" spans="1:5" ht="15">
      <c r="A61" s="179" t="s">
        <v>115</v>
      </c>
      <c r="B61" s="180" t="s">
        <v>325</v>
      </c>
      <c r="C61" s="178"/>
      <c r="D61" s="178"/>
      <c r="E61" s="178"/>
    </row>
    <row r="62" spans="1:5" ht="15">
      <c r="A62" s="173" t="s">
        <v>117</v>
      </c>
      <c r="B62" s="173"/>
      <c r="C62" s="178"/>
      <c r="D62" s="178"/>
      <c r="E62" s="178"/>
    </row>
    <row r="63" spans="1:5" ht="15">
      <c r="A63" s="177" t="s">
        <v>119</v>
      </c>
      <c r="B63" s="172" t="s">
        <v>326</v>
      </c>
      <c r="C63" s="178"/>
      <c r="D63" s="178"/>
      <c r="E63" s="178"/>
    </row>
    <row r="64" spans="1:5" ht="15">
      <c r="A64" s="177" t="s">
        <v>121</v>
      </c>
      <c r="B64" s="172" t="s">
        <v>327</v>
      </c>
      <c r="C64" s="178"/>
      <c r="D64" s="178"/>
      <c r="E64" s="178"/>
    </row>
    <row r="65" spans="1:5" ht="15">
      <c r="A65" s="177" t="s">
        <v>123</v>
      </c>
      <c r="B65" s="172" t="s">
        <v>328</v>
      </c>
      <c r="C65" s="178"/>
      <c r="D65" s="178"/>
      <c r="E65" s="178"/>
    </row>
    <row r="66" spans="1:5" ht="15">
      <c r="A66" s="173" t="s">
        <v>124</v>
      </c>
      <c r="B66" s="172" t="s">
        <v>329</v>
      </c>
      <c r="C66" s="178"/>
      <c r="D66" s="178"/>
      <c r="E66" s="178"/>
    </row>
    <row r="67" spans="1:5" ht="15">
      <c r="A67" s="173" t="s">
        <v>125</v>
      </c>
      <c r="B67" s="172" t="s">
        <v>330</v>
      </c>
      <c r="C67" s="178"/>
      <c r="D67" s="178"/>
      <c r="E67" s="178"/>
    </row>
    <row r="68" spans="1:5" ht="15">
      <c r="A68" s="179" t="s">
        <v>127</v>
      </c>
      <c r="B68" s="172" t="s">
        <v>331</v>
      </c>
      <c r="C68" s="178"/>
      <c r="D68" s="178"/>
      <c r="E68" s="178"/>
    </row>
    <row r="69" spans="1:5">
      <c r="A69" s="181"/>
      <c r="B69" s="181"/>
      <c r="C69" s="181"/>
      <c r="D69" s="181"/>
      <c r="E69" s="181"/>
    </row>
    <row r="70" spans="1:5">
      <c r="A70" s="181"/>
      <c r="B70" s="181"/>
      <c r="C70" s="181"/>
      <c r="D70" s="181"/>
      <c r="E70" s="181"/>
    </row>
    <row r="71" spans="1:5">
      <c r="A71" s="181"/>
      <c r="B71" s="181"/>
      <c r="C71" s="181"/>
      <c r="D71" s="181"/>
      <c r="E71" s="181"/>
    </row>
    <row r="72" spans="1:5">
      <c r="A72" s="181"/>
      <c r="B72" s="181"/>
      <c r="C72" s="181"/>
      <c r="D72" s="181"/>
      <c r="E72" s="181"/>
    </row>
    <row r="73" spans="1:5">
      <c r="A73" s="181"/>
      <c r="B73" s="181"/>
      <c r="C73" s="181"/>
      <c r="D73" s="181"/>
      <c r="E73" s="181"/>
    </row>
    <row r="74" spans="1:5">
      <c r="A74" s="181"/>
      <c r="B74" s="181"/>
      <c r="C74" s="181"/>
      <c r="D74" s="181"/>
      <c r="E74" s="181"/>
    </row>
    <row r="75" spans="1:5">
      <c r="A75" s="181"/>
      <c r="B75" s="181"/>
      <c r="C75" s="181"/>
      <c r="D75" s="181"/>
      <c r="E75" s="181"/>
    </row>
    <row r="76" spans="1:5">
      <c r="A76" s="181"/>
      <c r="B76" s="181"/>
      <c r="C76" s="181"/>
      <c r="D76" s="181"/>
      <c r="E76" s="181"/>
    </row>
    <row r="77" spans="1:5">
      <c r="A77" s="181"/>
      <c r="B77" s="181"/>
      <c r="C77" s="181"/>
      <c r="D77" s="181"/>
      <c r="E77" s="181"/>
    </row>
    <row r="78" spans="1:5">
      <c r="A78" s="181"/>
      <c r="B78" s="181"/>
      <c r="C78" s="181"/>
      <c r="D78" s="181"/>
      <c r="E78" s="181"/>
    </row>
    <row r="79" spans="1:5">
      <c r="A79" s="181"/>
      <c r="B79" s="181"/>
      <c r="C79" s="181"/>
      <c r="D79" s="181"/>
      <c r="E79" s="181"/>
    </row>
    <row r="80" spans="1:5">
      <c r="A80" s="181"/>
      <c r="B80" s="181"/>
      <c r="C80" s="181"/>
      <c r="D80" s="181"/>
      <c r="E80" s="181"/>
    </row>
    <row r="81" spans="1:5">
      <c r="A81" s="181"/>
      <c r="B81" s="181"/>
      <c r="C81" s="181"/>
      <c r="D81" s="181"/>
      <c r="E81" s="181"/>
    </row>
    <row r="82" spans="1:5">
      <c r="A82" s="181"/>
      <c r="B82" s="181"/>
      <c r="C82" s="181"/>
      <c r="D82" s="181"/>
      <c r="E82" s="181"/>
    </row>
    <row r="83" spans="1:5">
      <c r="A83" s="181"/>
      <c r="B83" s="181"/>
      <c r="C83" s="181"/>
      <c r="D83" s="181"/>
      <c r="E83" s="181"/>
    </row>
    <row r="84" spans="1:5">
      <c r="A84" s="181"/>
      <c r="B84" s="181"/>
      <c r="C84" s="181"/>
      <c r="D84" s="181"/>
      <c r="E84" s="181"/>
    </row>
    <row r="85" spans="1:5">
      <c r="A85" s="181"/>
      <c r="B85" s="181"/>
      <c r="C85" s="181"/>
      <c r="D85" s="181"/>
      <c r="E85" s="181"/>
    </row>
    <row r="86" spans="1:5">
      <c r="A86" s="181"/>
      <c r="B86" s="181"/>
      <c r="C86" s="181"/>
      <c r="D86" s="181"/>
      <c r="E86" s="181"/>
    </row>
    <row r="87" spans="1:5">
      <c r="A87" s="181"/>
      <c r="B87" s="181"/>
      <c r="C87" s="181"/>
      <c r="D87" s="181"/>
      <c r="E87" s="181"/>
    </row>
    <row r="88" spans="1:5">
      <c r="A88" s="181"/>
      <c r="B88" s="181"/>
      <c r="C88" s="181"/>
      <c r="D88" s="181"/>
      <c r="E88" s="181"/>
    </row>
    <row r="89" spans="1:5">
      <c r="A89" s="181"/>
      <c r="B89" s="181"/>
      <c r="C89" s="181"/>
      <c r="D89" s="181"/>
      <c r="E89" s="181"/>
    </row>
    <row r="90" spans="1:5">
      <c r="A90" s="181"/>
      <c r="B90" s="181"/>
      <c r="C90" s="181"/>
      <c r="D90" s="181"/>
      <c r="E90" s="181"/>
    </row>
    <row r="91" spans="1:5">
      <c r="A91" s="181"/>
      <c r="B91" s="181"/>
      <c r="C91" s="181"/>
      <c r="D91" s="181"/>
      <c r="E91" s="181"/>
    </row>
    <row r="92" spans="1:5">
      <c r="A92" s="181"/>
      <c r="B92" s="181"/>
      <c r="C92" s="181"/>
      <c r="D92" s="181"/>
      <c r="E92" s="181"/>
    </row>
    <row r="93" spans="1:5">
      <c r="A93" s="181"/>
      <c r="B93" s="181"/>
      <c r="C93" s="181"/>
      <c r="D93" s="181"/>
      <c r="E93" s="181"/>
    </row>
    <row r="94" spans="1:5">
      <c r="A94" s="181"/>
      <c r="B94" s="181"/>
      <c r="C94" s="181"/>
      <c r="D94" s="181"/>
      <c r="E94" s="181"/>
    </row>
    <row r="95" spans="1:5">
      <c r="A95" s="181"/>
      <c r="B95" s="181"/>
      <c r="C95" s="181"/>
      <c r="D95" s="181"/>
      <c r="E95" s="181"/>
    </row>
    <row r="96" spans="1:5">
      <c r="A96" s="181"/>
      <c r="B96" s="181"/>
      <c r="C96" s="181"/>
      <c r="D96" s="181"/>
      <c r="E96" s="181"/>
    </row>
    <row r="97" spans="1:5">
      <c r="A97" s="181"/>
      <c r="B97" s="181"/>
      <c r="C97" s="181"/>
      <c r="D97" s="181"/>
      <c r="E97" s="181"/>
    </row>
    <row r="98" spans="1:5">
      <c r="A98" s="181"/>
      <c r="B98" s="181"/>
      <c r="C98" s="181"/>
      <c r="D98" s="181"/>
      <c r="E98" s="181"/>
    </row>
    <row r="99" spans="1:5">
      <c r="A99" s="181"/>
      <c r="B99" s="181"/>
      <c r="C99" s="181"/>
      <c r="D99" s="181"/>
      <c r="E99" s="181"/>
    </row>
    <row r="100" spans="1:5">
      <c r="A100" s="181"/>
      <c r="B100" s="181"/>
      <c r="C100" s="181"/>
      <c r="D100" s="181"/>
      <c r="E100" s="181"/>
    </row>
    <row r="101" spans="1:5">
      <c r="A101" s="181"/>
      <c r="B101" s="181"/>
      <c r="C101" s="181"/>
      <c r="D101" s="181"/>
      <c r="E101" s="181"/>
    </row>
    <row r="102" spans="1:5">
      <c r="A102" s="181"/>
      <c r="B102" s="181"/>
      <c r="C102" s="181"/>
      <c r="D102" s="181"/>
      <c r="E102" s="181"/>
    </row>
    <row r="103" spans="1:5">
      <c r="A103" s="181"/>
      <c r="B103" s="181"/>
      <c r="C103" s="181"/>
      <c r="D103" s="181"/>
      <c r="E103" s="181"/>
    </row>
    <row r="104" spans="1:5">
      <c r="A104" s="181"/>
      <c r="B104" s="181"/>
      <c r="C104" s="181"/>
      <c r="D104" s="181"/>
      <c r="E104" s="181"/>
    </row>
    <row r="105" spans="1:5">
      <c r="A105" s="181"/>
      <c r="B105" s="181"/>
      <c r="C105" s="181"/>
      <c r="D105" s="181"/>
      <c r="E105" s="181"/>
    </row>
    <row r="106" spans="1:5">
      <c r="A106" s="181"/>
      <c r="B106" s="181"/>
      <c r="C106" s="181"/>
      <c r="D106" s="181"/>
      <c r="E106" s="181"/>
    </row>
    <row r="107" spans="1:5">
      <c r="A107" s="181"/>
      <c r="B107" s="181"/>
      <c r="C107" s="181"/>
      <c r="D107" s="181"/>
      <c r="E107" s="181"/>
    </row>
    <row r="108" spans="1:5">
      <c r="A108" s="181"/>
      <c r="B108" s="181"/>
      <c r="C108" s="181"/>
      <c r="D108" s="181"/>
      <c r="E108" s="181"/>
    </row>
    <row r="109" spans="1:5">
      <c r="A109" s="181"/>
      <c r="B109" s="181"/>
      <c r="C109" s="181"/>
      <c r="D109" s="181"/>
      <c r="E109" s="181"/>
    </row>
    <row r="110" spans="1:5">
      <c r="A110" s="181"/>
      <c r="B110" s="181"/>
      <c r="C110" s="181"/>
      <c r="D110" s="181"/>
      <c r="E110" s="181"/>
    </row>
    <row r="111" spans="1:5">
      <c r="A111" s="181"/>
      <c r="B111" s="181"/>
      <c r="C111" s="181"/>
      <c r="D111" s="181"/>
      <c r="E111" s="181"/>
    </row>
    <row r="112" spans="1:5">
      <c r="A112" s="181"/>
      <c r="B112" s="181"/>
      <c r="C112" s="181"/>
      <c r="D112" s="181"/>
      <c r="E112" s="181"/>
    </row>
    <row r="113" spans="1:5">
      <c r="A113" s="181"/>
      <c r="B113" s="181"/>
      <c r="C113" s="181"/>
      <c r="D113" s="181"/>
      <c r="E113" s="181"/>
    </row>
    <row r="114" spans="1:5">
      <c r="A114" s="181"/>
      <c r="B114" s="181"/>
      <c r="C114" s="181"/>
      <c r="D114" s="181"/>
      <c r="E114" s="181"/>
    </row>
    <row r="115" spans="1:5">
      <c r="A115" s="181"/>
      <c r="B115" s="181"/>
      <c r="C115" s="181"/>
      <c r="D115" s="181"/>
      <c r="E115" s="181"/>
    </row>
    <row r="116" spans="1:5">
      <c r="A116" s="181"/>
      <c r="B116" s="181"/>
      <c r="C116" s="181"/>
      <c r="D116" s="181"/>
      <c r="E116" s="181"/>
    </row>
    <row r="117" spans="1:5">
      <c r="A117" s="181"/>
      <c r="B117" s="181"/>
      <c r="C117" s="181"/>
      <c r="D117" s="181"/>
      <c r="E117" s="181"/>
    </row>
    <row r="118" spans="1:5">
      <c r="A118" s="181"/>
      <c r="B118" s="181"/>
      <c r="C118" s="181"/>
      <c r="D118" s="181"/>
      <c r="E118" s="181"/>
    </row>
    <row r="119" spans="1:5">
      <c r="A119" s="181"/>
      <c r="B119" s="181"/>
      <c r="C119" s="181"/>
      <c r="D119" s="181"/>
      <c r="E119" s="181"/>
    </row>
    <row r="120" spans="1:5">
      <c r="A120" s="181"/>
      <c r="B120" s="181"/>
      <c r="C120" s="181"/>
      <c r="D120" s="181"/>
      <c r="E120" s="181"/>
    </row>
    <row r="121" spans="1:5">
      <c r="A121" s="181"/>
      <c r="B121" s="181"/>
      <c r="C121" s="181"/>
      <c r="D121" s="181"/>
      <c r="E121" s="181"/>
    </row>
    <row r="122" spans="1:5">
      <c r="A122" s="181"/>
      <c r="B122" s="181"/>
      <c r="C122" s="181"/>
      <c r="D122" s="181"/>
      <c r="E122" s="181"/>
    </row>
    <row r="123" spans="1:5">
      <c r="A123" s="181"/>
      <c r="B123" s="181"/>
      <c r="C123" s="181"/>
      <c r="D123" s="181"/>
      <c r="E123" s="181"/>
    </row>
    <row r="124" spans="1:5">
      <c r="A124" s="181"/>
      <c r="B124" s="181"/>
      <c r="C124" s="181"/>
      <c r="D124" s="181"/>
      <c r="E124" s="181"/>
    </row>
    <row r="125" spans="1:5">
      <c r="A125" s="181"/>
      <c r="B125" s="181"/>
      <c r="C125" s="181"/>
      <c r="D125" s="181"/>
      <c r="E125" s="181"/>
    </row>
    <row r="126" spans="1:5">
      <c r="A126" s="181"/>
      <c r="B126" s="181"/>
      <c r="C126" s="181"/>
      <c r="D126" s="181"/>
      <c r="E126" s="181"/>
    </row>
    <row r="127" spans="1:5">
      <c r="A127" s="181"/>
      <c r="B127" s="181"/>
      <c r="C127" s="181"/>
      <c r="D127" s="181"/>
      <c r="E127" s="181"/>
    </row>
    <row r="128" spans="1:5">
      <c r="A128" s="181"/>
      <c r="B128" s="181"/>
      <c r="C128" s="181"/>
      <c r="D128" s="181"/>
      <c r="E128" s="181"/>
    </row>
    <row r="129" spans="1:5">
      <c r="A129" s="181"/>
      <c r="B129" s="181"/>
      <c r="C129" s="181"/>
      <c r="D129" s="181"/>
      <c r="E129" s="181"/>
    </row>
    <row r="130" spans="1:5">
      <c r="A130" s="181"/>
      <c r="B130" s="181"/>
      <c r="C130" s="181"/>
      <c r="D130" s="181"/>
      <c r="E130" s="181"/>
    </row>
    <row r="131" spans="1:5">
      <c r="A131" s="181"/>
      <c r="B131" s="181"/>
      <c r="C131" s="181"/>
      <c r="D131" s="181"/>
      <c r="E131" s="181"/>
    </row>
    <row r="132" spans="1:5">
      <c r="A132" s="181"/>
      <c r="B132" s="181"/>
      <c r="C132" s="181"/>
      <c r="D132" s="181"/>
      <c r="E132" s="181"/>
    </row>
    <row r="133" spans="1:5">
      <c r="A133" s="181"/>
      <c r="B133" s="181"/>
      <c r="C133" s="181"/>
      <c r="D133" s="181"/>
      <c r="E133" s="181"/>
    </row>
    <row r="134" spans="1:5">
      <c r="A134" s="181"/>
      <c r="B134" s="181"/>
      <c r="C134" s="181"/>
      <c r="D134" s="181"/>
      <c r="E134" s="181"/>
    </row>
    <row r="135" spans="1:5">
      <c r="A135" s="181"/>
      <c r="B135" s="181"/>
      <c r="C135" s="181"/>
      <c r="D135" s="181"/>
      <c r="E135" s="181"/>
    </row>
    <row r="136" spans="1:5">
      <c r="A136" s="181"/>
      <c r="B136" s="181"/>
      <c r="C136" s="181"/>
      <c r="D136" s="181"/>
      <c r="E136" s="181"/>
    </row>
    <row r="137" spans="1:5">
      <c r="A137" s="181"/>
      <c r="B137" s="181"/>
      <c r="C137" s="181"/>
      <c r="D137" s="181"/>
      <c r="E137" s="181"/>
    </row>
    <row r="138" spans="1:5">
      <c r="A138" s="181"/>
      <c r="B138" s="181"/>
      <c r="C138" s="181"/>
      <c r="D138" s="181"/>
      <c r="E138" s="181"/>
    </row>
    <row r="139" spans="1:5">
      <c r="A139" s="181"/>
      <c r="B139" s="181"/>
      <c r="C139" s="181"/>
      <c r="D139" s="181"/>
      <c r="E139" s="181"/>
    </row>
    <row r="140" spans="1:5">
      <c r="A140" s="181"/>
      <c r="B140" s="181"/>
      <c r="C140" s="181"/>
      <c r="D140" s="181"/>
      <c r="E140" s="181"/>
    </row>
    <row r="141" spans="1:5">
      <c r="A141" s="181"/>
      <c r="B141" s="181"/>
      <c r="C141" s="181"/>
      <c r="D141" s="181"/>
      <c r="E141" s="181"/>
    </row>
    <row r="142" spans="1:5">
      <c r="A142" s="181"/>
      <c r="B142" s="181"/>
      <c r="C142" s="181"/>
      <c r="D142" s="181"/>
      <c r="E142" s="181"/>
    </row>
    <row r="143" spans="1:5">
      <c r="A143" s="181"/>
      <c r="B143" s="181"/>
      <c r="C143" s="181"/>
      <c r="D143" s="181"/>
      <c r="E143" s="181"/>
    </row>
    <row r="144" spans="1:5">
      <c r="A144" s="181"/>
      <c r="B144" s="181"/>
      <c r="C144" s="181"/>
      <c r="D144" s="181"/>
      <c r="E144" s="181"/>
    </row>
    <row r="145" spans="1:5">
      <c r="A145" s="181"/>
      <c r="B145" s="181"/>
      <c r="C145" s="181"/>
      <c r="D145" s="181"/>
      <c r="E145" s="181"/>
    </row>
    <row r="146" spans="1:5">
      <c r="A146" s="181"/>
      <c r="B146" s="181"/>
      <c r="C146" s="181"/>
      <c r="D146" s="181"/>
      <c r="E146" s="181"/>
    </row>
    <row r="147" spans="1:5">
      <c r="A147" s="181"/>
      <c r="B147" s="181"/>
      <c r="C147" s="181"/>
      <c r="D147" s="181"/>
      <c r="E147" s="181"/>
    </row>
    <row r="148" spans="1:5">
      <c r="A148" s="181"/>
      <c r="B148" s="181"/>
      <c r="C148" s="181"/>
      <c r="D148" s="181"/>
      <c r="E148" s="181"/>
    </row>
    <row r="149" spans="1:5">
      <c r="A149" s="181"/>
      <c r="B149" s="181"/>
      <c r="C149" s="181"/>
      <c r="D149" s="181"/>
      <c r="E149" s="181"/>
    </row>
    <row r="150" spans="1:5">
      <c r="A150" s="181"/>
      <c r="B150" s="181"/>
      <c r="C150" s="181"/>
      <c r="D150" s="181"/>
      <c r="E150" s="181"/>
    </row>
    <row r="151" spans="1:5">
      <c r="A151" s="181"/>
      <c r="B151" s="181"/>
      <c r="C151" s="181"/>
      <c r="D151" s="181"/>
      <c r="E151" s="181"/>
    </row>
    <row r="152" spans="1:5">
      <c r="A152" s="181"/>
      <c r="B152" s="181"/>
      <c r="C152" s="181"/>
      <c r="D152" s="181"/>
      <c r="E152" s="181"/>
    </row>
    <row r="153" spans="1:5">
      <c r="A153" s="181"/>
      <c r="B153" s="181"/>
      <c r="C153" s="181"/>
      <c r="D153" s="181"/>
      <c r="E153" s="181"/>
    </row>
    <row r="154" spans="1:5">
      <c r="A154" s="181"/>
      <c r="B154" s="181"/>
      <c r="C154" s="181"/>
      <c r="D154" s="181"/>
      <c r="E154" s="181"/>
    </row>
    <row r="155" spans="1:5">
      <c r="A155" s="181"/>
      <c r="B155" s="181"/>
      <c r="C155" s="181"/>
      <c r="D155" s="181"/>
      <c r="E155" s="181"/>
    </row>
    <row r="156" spans="1:5">
      <c r="A156" s="181"/>
      <c r="B156" s="181"/>
      <c r="C156" s="181"/>
      <c r="D156" s="181"/>
      <c r="E156" s="181"/>
    </row>
    <row r="157" spans="1:5">
      <c r="A157" s="181"/>
      <c r="B157" s="181"/>
      <c r="C157" s="181"/>
      <c r="D157" s="181"/>
      <c r="E157" s="181"/>
    </row>
    <row r="158" spans="1:5">
      <c r="A158" s="181"/>
      <c r="B158" s="181"/>
      <c r="C158" s="181"/>
      <c r="D158" s="181"/>
      <c r="E158" s="181"/>
    </row>
    <row r="159" spans="1:5">
      <c r="A159" s="181"/>
      <c r="B159" s="181"/>
      <c r="C159" s="181"/>
      <c r="D159" s="181"/>
      <c r="E159" s="181"/>
    </row>
    <row r="160" spans="1:5">
      <c r="A160" s="181"/>
      <c r="B160" s="181"/>
      <c r="C160" s="181"/>
      <c r="D160" s="181"/>
      <c r="E160" s="181"/>
    </row>
    <row r="161" spans="1:5">
      <c r="A161" s="181"/>
      <c r="B161" s="181"/>
      <c r="C161" s="181"/>
      <c r="D161" s="181"/>
      <c r="E161" s="181"/>
    </row>
    <row r="162" spans="1:5">
      <c r="A162" s="181"/>
      <c r="B162" s="181"/>
      <c r="C162" s="181"/>
      <c r="D162" s="181"/>
      <c r="E162" s="181"/>
    </row>
    <row r="163" spans="1:5">
      <c r="A163" s="181"/>
      <c r="B163" s="181"/>
      <c r="C163" s="181"/>
      <c r="D163" s="181"/>
      <c r="E163" s="181"/>
    </row>
    <row r="164" spans="1:5">
      <c r="A164" s="181"/>
      <c r="B164" s="181"/>
      <c r="C164" s="181"/>
      <c r="D164" s="181"/>
      <c r="E164" s="181"/>
    </row>
    <row r="165" spans="1:5">
      <c r="A165" s="181"/>
      <c r="B165" s="181"/>
      <c r="C165" s="181"/>
      <c r="D165" s="181"/>
      <c r="E165" s="181"/>
    </row>
    <row r="166" spans="1:5">
      <c r="A166" s="181"/>
      <c r="B166" s="181"/>
      <c r="C166" s="181"/>
      <c r="D166" s="181"/>
      <c r="E166" s="181"/>
    </row>
    <row r="167" spans="1:5">
      <c r="A167" s="181"/>
      <c r="B167" s="181"/>
      <c r="C167" s="181"/>
      <c r="D167" s="181"/>
      <c r="E167" s="181"/>
    </row>
    <row r="168" spans="1:5">
      <c r="A168" s="181"/>
      <c r="B168" s="181"/>
      <c r="C168" s="181"/>
      <c r="D168" s="181"/>
      <c r="E168" s="181"/>
    </row>
    <row r="169" spans="1:5">
      <c r="A169" s="181"/>
      <c r="B169" s="181"/>
      <c r="C169" s="181"/>
      <c r="D169" s="181"/>
      <c r="E169" s="181"/>
    </row>
    <row r="170" spans="1:5">
      <c r="A170" s="181"/>
      <c r="B170" s="181"/>
      <c r="C170" s="181"/>
      <c r="D170" s="181"/>
      <c r="E170" s="181"/>
    </row>
    <row r="171" spans="1:5">
      <c r="A171" s="181"/>
      <c r="B171" s="181"/>
      <c r="C171" s="181"/>
      <c r="D171" s="181"/>
      <c r="E171" s="181"/>
    </row>
    <row r="172" spans="1:5">
      <c r="A172" s="181"/>
      <c r="B172" s="181"/>
      <c r="C172" s="181"/>
      <c r="D172" s="181"/>
      <c r="E172" s="181"/>
    </row>
    <row r="173" spans="1:5">
      <c r="A173" s="181"/>
      <c r="B173" s="181"/>
      <c r="C173" s="181"/>
      <c r="D173" s="181"/>
      <c r="E173" s="181"/>
    </row>
    <row r="174" spans="1:5">
      <c r="A174" s="181"/>
      <c r="B174" s="181"/>
      <c r="C174" s="181"/>
      <c r="D174" s="181"/>
      <c r="E174" s="181"/>
    </row>
    <row r="175" spans="1:5">
      <c r="A175" s="181"/>
      <c r="B175" s="181"/>
      <c r="C175" s="181"/>
      <c r="D175" s="181"/>
      <c r="E175" s="181"/>
    </row>
    <row r="176" spans="1:5">
      <c r="A176" s="181"/>
      <c r="B176" s="181"/>
      <c r="C176" s="181"/>
      <c r="D176" s="181"/>
      <c r="E176" s="181"/>
    </row>
    <row r="177" spans="1:5">
      <c r="A177" s="181"/>
      <c r="B177" s="181"/>
      <c r="C177" s="181"/>
      <c r="D177" s="181"/>
      <c r="E177" s="181"/>
    </row>
    <row r="178" spans="1:5">
      <c r="A178" s="181"/>
      <c r="B178" s="181"/>
      <c r="C178" s="181"/>
      <c r="D178" s="181"/>
      <c r="E178" s="181"/>
    </row>
    <row r="179" spans="1:5">
      <c r="A179" s="181"/>
      <c r="B179" s="181"/>
      <c r="C179" s="181"/>
      <c r="D179" s="181"/>
      <c r="E179" s="181"/>
    </row>
    <row r="180" spans="1:5">
      <c r="A180" s="181"/>
      <c r="B180" s="181"/>
      <c r="C180" s="181"/>
      <c r="D180" s="181"/>
      <c r="E180" s="181"/>
    </row>
    <row r="181" spans="1:5">
      <c r="A181" s="181"/>
      <c r="B181" s="181"/>
      <c r="C181" s="181"/>
      <c r="D181" s="181"/>
      <c r="E181" s="181"/>
    </row>
    <row r="182" spans="1:5">
      <c r="A182" s="181"/>
      <c r="B182" s="181"/>
      <c r="C182" s="181"/>
      <c r="D182" s="181"/>
      <c r="E182" s="181"/>
    </row>
    <row r="183" spans="1:5">
      <c r="A183" s="181"/>
      <c r="B183" s="181"/>
      <c r="C183" s="181"/>
      <c r="D183" s="181"/>
      <c r="E183" s="181"/>
    </row>
    <row r="184" spans="1:5">
      <c r="A184" s="181"/>
      <c r="B184" s="181"/>
      <c r="C184" s="181"/>
      <c r="D184" s="181"/>
      <c r="E184" s="181"/>
    </row>
    <row r="185" spans="1:5">
      <c r="A185" s="181"/>
      <c r="B185" s="181"/>
      <c r="C185" s="181"/>
      <c r="D185" s="181"/>
      <c r="E185" s="181"/>
    </row>
    <row r="186" spans="1:5">
      <c r="A186" s="181"/>
      <c r="B186" s="181"/>
      <c r="C186" s="181"/>
      <c r="D186" s="181"/>
      <c r="E186" s="181"/>
    </row>
    <row r="187" spans="1:5">
      <c r="A187" s="181"/>
      <c r="B187" s="181"/>
      <c r="C187" s="181"/>
      <c r="D187" s="181"/>
      <c r="E187" s="181"/>
    </row>
    <row r="188" spans="1:5">
      <c r="A188" s="181"/>
      <c r="B188" s="181"/>
      <c r="C188" s="181"/>
      <c r="D188" s="181"/>
      <c r="E188" s="181"/>
    </row>
    <row r="189" spans="1:5">
      <c r="A189" s="181"/>
      <c r="B189" s="181"/>
      <c r="C189" s="181"/>
      <c r="D189" s="181"/>
      <c r="E189" s="181"/>
    </row>
    <row r="190" spans="1:5">
      <c r="A190" s="181"/>
      <c r="B190" s="181"/>
      <c r="C190" s="181"/>
      <c r="D190" s="181"/>
      <c r="E190" s="181"/>
    </row>
    <row r="191" spans="1:5">
      <c r="A191" s="181"/>
      <c r="B191" s="181"/>
      <c r="C191" s="181"/>
      <c r="D191" s="181"/>
      <c r="E191" s="181"/>
    </row>
    <row r="192" spans="1:5">
      <c r="A192" s="181"/>
      <c r="B192" s="181"/>
      <c r="C192" s="181"/>
      <c r="D192" s="181"/>
      <c r="E192" s="181"/>
    </row>
    <row r="193" spans="1:5">
      <c r="A193" s="181"/>
      <c r="B193" s="181"/>
      <c r="C193" s="181"/>
      <c r="D193" s="181"/>
      <c r="E193" s="181"/>
    </row>
    <row r="194" spans="1:5">
      <c r="A194" s="181"/>
      <c r="B194" s="181"/>
      <c r="C194" s="181"/>
      <c r="D194" s="181"/>
      <c r="E194" s="181"/>
    </row>
    <row r="195" spans="1:5">
      <c r="A195" s="181"/>
      <c r="B195" s="181"/>
      <c r="C195" s="181"/>
      <c r="D195" s="181"/>
      <c r="E195" s="181"/>
    </row>
    <row r="196" spans="1:5">
      <c r="A196" s="181"/>
      <c r="B196" s="181"/>
      <c r="C196" s="181"/>
      <c r="D196" s="181"/>
      <c r="E196" s="181"/>
    </row>
    <row r="197" spans="1:5">
      <c r="A197" s="181"/>
      <c r="B197" s="181"/>
      <c r="C197" s="181"/>
      <c r="D197" s="181"/>
      <c r="E197" s="181"/>
    </row>
    <row r="198" spans="1:5">
      <c r="A198" s="181"/>
      <c r="B198" s="181"/>
      <c r="C198" s="181"/>
      <c r="D198" s="181"/>
      <c r="E198" s="181"/>
    </row>
    <row r="199" spans="1:5">
      <c r="A199" s="181"/>
      <c r="B199" s="181"/>
      <c r="C199" s="181"/>
      <c r="D199" s="181"/>
      <c r="E199" s="181"/>
    </row>
    <row r="200" spans="1:5">
      <c r="A200" s="181"/>
      <c r="B200" s="181"/>
      <c r="C200" s="181"/>
      <c r="D200" s="181"/>
      <c r="E200" s="181"/>
    </row>
    <row r="201" spans="1:5">
      <c r="A201" s="181"/>
      <c r="B201" s="181"/>
      <c r="C201" s="181"/>
      <c r="D201" s="181"/>
      <c r="E201" s="181"/>
    </row>
    <row r="202" spans="1:5">
      <c r="A202" s="181"/>
      <c r="B202" s="181"/>
      <c r="C202" s="181"/>
      <c r="D202" s="181"/>
      <c r="E202" s="181"/>
    </row>
    <row r="203" spans="1:5">
      <c r="A203" s="181"/>
      <c r="B203" s="181"/>
      <c r="C203" s="181"/>
      <c r="D203" s="181"/>
      <c r="E203" s="181"/>
    </row>
    <row r="204" spans="1:5">
      <c r="A204" s="181"/>
      <c r="B204" s="181"/>
      <c r="C204" s="181"/>
      <c r="D204" s="181"/>
      <c r="E204" s="181"/>
    </row>
    <row r="205" spans="1:5">
      <c r="A205" s="181"/>
      <c r="B205" s="181"/>
      <c r="C205" s="181"/>
      <c r="D205" s="181"/>
      <c r="E205" s="181"/>
    </row>
    <row r="206" spans="1:5">
      <c r="A206" s="181"/>
      <c r="B206" s="181"/>
      <c r="C206" s="181"/>
      <c r="D206" s="181"/>
      <c r="E206" s="181"/>
    </row>
    <row r="207" spans="1:5">
      <c r="A207" s="181"/>
      <c r="B207" s="181"/>
      <c r="C207" s="181"/>
      <c r="D207" s="181"/>
      <c r="E207" s="181"/>
    </row>
    <row r="208" spans="1:5">
      <c r="A208" s="181"/>
      <c r="B208" s="181"/>
      <c r="C208" s="181"/>
      <c r="D208" s="181"/>
      <c r="E208" s="181"/>
    </row>
    <row r="209" spans="1:5">
      <c r="A209" s="181"/>
      <c r="B209" s="181"/>
      <c r="C209" s="181"/>
      <c r="D209" s="181"/>
      <c r="E209" s="181"/>
    </row>
    <row r="210" spans="1:5">
      <c r="A210" s="181"/>
      <c r="B210" s="181"/>
      <c r="C210" s="181"/>
      <c r="D210" s="181"/>
      <c r="E210" s="181"/>
    </row>
    <row r="211" spans="1:5">
      <c r="A211" s="181"/>
      <c r="B211" s="181"/>
      <c r="C211" s="181"/>
      <c r="D211" s="181"/>
      <c r="E211" s="181"/>
    </row>
    <row r="212" spans="1:5">
      <c r="A212" s="181"/>
      <c r="B212" s="181"/>
      <c r="C212" s="181"/>
      <c r="D212" s="181"/>
      <c r="E212" s="181"/>
    </row>
    <row r="213" spans="1:5">
      <c r="A213" s="181"/>
      <c r="B213" s="181"/>
      <c r="C213" s="181"/>
      <c r="D213" s="181"/>
      <c r="E213" s="181"/>
    </row>
    <row r="214" spans="1:5">
      <c r="A214" s="181"/>
      <c r="B214" s="181"/>
      <c r="C214" s="181"/>
      <c r="D214" s="181"/>
      <c r="E214" s="181"/>
    </row>
    <row r="215" spans="1:5">
      <c r="A215" s="181"/>
      <c r="B215" s="181"/>
      <c r="C215" s="181"/>
      <c r="D215" s="181"/>
      <c r="E215" s="181"/>
    </row>
    <row r="216" spans="1:5">
      <c r="A216" s="181"/>
      <c r="B216" s="181"/>
      <c r="C216" s="181"/>
      <c r="D216" s="181"/>
      <c r="E216" s="181"/>
    </row>
    <row r="217" spans="1:5">
      <c r="A217" s="181"/>
      <c r="B217" s="181"/>
      <c r="C217" s="181"/>
      <c r="D217" s="181"/>
      <c r="E217" s="181"/>
    </row>
    <row r="218" spans="1:5">
      <c r="A218" s="181"/>
      <c r="B218" s="181"/>
      <c r="C218" s="181"/>
      <c r="D218" s="181"/>
      <c r="E218" s="181"/>
    </row>
    <row r="219" spans="1:5">
      <c r="A219" s="181"/>
      <c r="B219" s="181"/>
      <c r="C219" s="181"/>
      <c r="D219" s="181"/>
      <c r="E219" s="181"/>
    </row>
    <row r="220" spans="1:5">
      <c r="A220" s="181"/>
      <c r="B220" s="181"/>
      <c r="C220" s="181"/>
      <c r="D220" s="181"/>
      <c r="E220" s="181"/>
    </row>
    <row r="221" spans="1:5">
      <c r="A221" s="181"/>
      <c r="B221" s="181"/>
      <c r="C221" s="181"/>
      <c r="D221" s="181"/>
      <c r="E221" s="181"/>
    </row>
    <row r="222" spans="1:5">
      <c r="A222" s="181"/>
      <c r="B222" s="181"/>
      <c r="C222" s="181"/>
      <c r="D222" s="181"/>
      <c r="E222" s="181"/>
    </row>
    <row r="223" spans="1:5">
      <c r="A223" s="181"/>
      <c r="B223" s="181"/>
      <c r="C223" s="181"/>
      <c r="D223" s="181"/>
      <c r="E223" s="181"/>
    </row>
    <row r="224" spans="1:5">
      <c r="A224" s="181"/>
      <c r="B224" s="181"/>
      <c r="C224" s="181"/>
      <c r="D224" s="181"/>
      <c r="E224" s="181"/>
    </row>
    <row r="225" spans="1:5">
      <c r="A225" s="181"/>
      <c r="B225" s="181"/>
      <c r="C225" s="181"/>
      <c r="D225" s="181"/>
      <c r="E225" s="181"/>
    </row>
    <row r="226" spans="1:5">
      <c r="A226" s="181"/>
      <c r="B226" s="181"/>
      <c r="C226" s="181"/>
      <c r="D226" s="181"/>
      <c r="E226" s="181"/>
    </row>
    <row r="227" spans="1:5">
      <c r="A227" s="181"/>
      <c r="B227" s="181"/>
      <c r="C227" s="181"/>
      <c r="D227" s="181"/>
      <c r="E227" s="181"/>
    </row>
    <row r="228" spans="1:5">
      <c r="A228" s="181"/>
      <c r="B228" s="181"/>
      <c r="C228" s="181"/>
      <c r="D228" s="181"/>
      <c r="E228" s="181"/>
    </row>
    <row r="229" spans="1:5">
      <c r="A229" s="181"/>
      <c r="B229" s="181"/>
      <c r="C229" s="181"/>
      <c r="D229" s="181"/>
      <c r="E229" s="181"/>
    </row>
    <row r="230" spans="1:5">
      <c r="A230" s="181"/>
      <c r="B230" s="181"/>
      <c r="C230" s="181"/>
      <c r="D230" s="181"/>
      <c r="E230" s="181"/>
    </row>
    <row r="231" spans="1:5">
      <c r="A231" s="181"/>
      <c r="B231" s="181"/>
      <c r="C231" s="181"/>
      <c r="D231" s="181"/>
      <c r="E231" s="181"/>
    </row>
    <row r="232" spans="1:5">
      <c r="A232" s="181"/>
      <c r="B232" s="181"/>
      <c r="C232" s="181"/>
      <c r="D232" s="181"/>
      <c r="E232" s="181"/>
    </row>
    <row r="233" spans="1:5">
      <c r="A233" s="181"/>
      <c r="B233" s="181"/>
      <c r="C233" s="181"/>
      <c r="D233" s="181"/>
      <c r="E233" s="181"/>
    </row>
    <row r="234" spans="1:5">
      <c r="A234" s="181"/>
      <c r="B234" s="181"/>
      <c r="C234" s="181"/>
      <c r="D234" s="181"/>
      <c r="E234" s="181"/>
    </row>
    <row r="235" spans="1:5">
      <c r="A235" s="181"/>
      <c r="B235" s="181"/>
      <c r="C235" s="181"/>
      <c r="D235" s="181"/>
      <c r="E235" s="181"/>
    </row>
    <row r="236" spans="1:5">
      <c r="A236" s="181"/>
      <c r="B236" s="181"/>
      <c r="C236" s="181"/>
      <c r="D236" s="181"/>
      <c r="E236" s="181"/>
    </row>
    <row r="237" spans="1:5">
      <c r="A237" s="181"/>
      <c r="B237" s="181"/>
      <c r="C237" s="181"/>
      <c r="D237" s="181"/>
      <c r="E237" s="181"/>
    </row>
    <row r="238" spans="1:5">
      <c r="A238" s="181"/>
      <c r="B238" s="181"/>
      <c r="C238" s="181"/>
      <c r="D238" s="181"/>
      <c r="E238" s="181"/>
    </row>
    <row r="239" spans="1:5">
      <c r="A239" s="181"/>
      <c r="B239" s="181"/>
      <c r="C239" s="181"/>
      <c r="D239" s="181"/>
      <c r="E239" s="181"/>
    </row>
    <row r="240" spans="1:5">
      <c r="A240" s="181"/>
      <c r="B240" s="181"/>
      <c r="C240" s="181"/>
      <c r="D240" s="181"/>
      <c r="E240" s="181"/>
    </row>
    <row r="241" spans="1:5">
      <c r="A241" s="181"/>
      <c r="B241" s="181"/>
      <c r="C241" s="181"/>
      <c r="D241" s="181"/>
      <c r="E241" s="181"/>
    </row>
    <row r="242" spans="1:5">
      <c r="A242" s="181"/>
      <c r="B242" s="181"/>
      <c r="C242" s="181"/>
      <c r="D242" s="181"/>
      <c r="E242" s="181"/>
    </row>
    <row r="243" spans="1:5">
      <c r="A243" s="181"/>
      <c r="B243" s="181"/>
      <c r="C243" s="181"/>
      <c r="D243" s="181"/>
      <c r="E243" s="181"/>
    </row>
    <row r="244" spans="1:5">
      <c r="A244" s="181"/>
      <c r="B244" s="181"/>
      <c r="C244" s="181"/>
      <c r="D244" s="181"/>
      <c r="E244" s="181"/>
    </row>
    <row r="245" spans="1:5">
      <c r="A245" s="181"/>
      <c r="B245" s="181"/>
      <c r="C245" s="181"/>
      <c r="D245" s="181"/>
      <c r="E245" s="181"/>
    </row>
    <row r="246" spans="1:5">
      <c r="A246" s="181"/>
      <c r="B246" s="181"/>
      <c r="C246" s="181"/>
      <c r="D246" s="181"/>
      <c r="E246" s="181"/>
    </row>
    <row r="247" spans="1:5">
      <c r="A247" s="181"/>
      <c r="B247" s="181"/>
      <c r="C247" s="181"/>
      <c r="D247" s="181"/>
      <c r="E247" s="181"/>
    </row>
    <row r="248" spans="1:5">
      <c r="A248" s="181"/>
      <c r="B248" s="181"/>
      <c r="C248" s="181"/>
      <c r="D248" s="181"/>
      <c r="E248" s="181"/>
    </row>
    <row r="249" spans="1:5">
      <c r="A249" s="181"/>
      <c r="B249" s="181"/>
      <c r="C249" s="181"/>
      <c r="D249" s="181"/>
      <c r="E249" s="181"/>
    </row>
    <row r="250" spans="1:5">
      <c r="A250" s="181"/>
      <c r="B250" s="181"/>
      <c r="C250" s="181"/>
      <c r="D250" s="181"/>
      <c r="E250" s="181"/>
    </row>
    <row r="251" spans="1:5">
      <c r="A251" s="181"/>
      <c r="B251" s="181"/>
      <c r="C251" s="181"/>
      <c r="D251" s="181"/>
      <c r="E251" s="181"/>
    </row>
    <row r="252" spans="1:5">
      <c r="A252" s="181"/>
      <c r="B252" s="181"/>
      <c r="C252" s="181"/>
      <c r="D252" s="181"/>
      <c r="E252" s="181"/>
    </row>
    <row r="253" spans="1:5">
      <c r="A253" s="181"/>
      <c r="B253" s="181"/>
      <c r="C253" s="181"/>
      <c r="D253" s="181"/>
      <c r="E253" s="181"/>
    </row>
    <row r="254" spans="1:5">
      <c r="A254" s="181"/>
      <c r="B254" s="181"/>
      <c r="C254" s="181"/>
      <c r="D254" s="181"/>
      <c r="E254" s="181"/>
    </row>
    <row r="255" spans="1:5">
      <c r="A255" s="181"/>
      <c r="B255" s="181"/>
      <c r="C255" s="181"/>
      <c r="D255" s="181"/>
      <c r="E255" s="181"/>
    </row>
    <row r="256" spans="1:5">
      <c r="A256" s="181"/>
      <c r="B256" s="181"/>
      <c r="C256" s="181"/>
      <c r="D256" s="181"/>
      <c r="E256" s="181"/>
    </row>
    <row r="257" spans="1:5">
      <c r="A257" s="181"/>
      <c r="B257" s="181"/>
      <c r="C257" s="181"/>
      <c r="D257" s="181"/>
      <c r="E257" s="181"/>
    </row>
    <row r="258" spans="1:5">
      <c r="A258" s="181"/>
      <c r="B258" s="181"/>
      <c r="C258" s="181"/>
      <c r="D258" s="181"/>
      <c r="E258" s="181"/>
    </row>
    <row r="259" spans="1:5">
      <c r="A259" s="181"/>
      <c r="B259" s="181"/>
      <c r="C259" s="181"/>
      <c r="D259" s="181"/>
      <c r="E259" s="181"/>
    </row>
    <row r="260" spans="1:5">
      <c r="A260" s="181"/>
      <c r="B260" s="181"/>
      <c r="C260" s="181"/>
      <c r="D260" s="181"/>
      <c r="E260" s="181"/>
    </row>
    <row r="261" spans="1:5">
      <c r="A261" s="181"/>
      <c r="B261" s="181"/>
      <c r="C261" s="181"/>
      <c r="D261" s="181"/>
      <c r="E261" s="181"/>
    </row>
    <row r="262" spans="1:5">
      <c r="A262" s="181"/>
      <c r="B262" s="181"/>
      <c r="C262" s="181"/>
      <c r="D262" s="181"/>
      <c r="E262" s="181"/>
    </row>
    <row r="263" spans="1:5">
      <c r="A263" s="182"/>
      <c r="B263" s="182"/>
      <c r="C263" s="182"/>
      <c r="D263" s="182"/>
      <c r="E263" s="182"/>
    </row>
    <row r="264" spans="1:5">
      <c r="A264" s="182"/>
      <c r="B264" s="182"/>
      <c r="C264" s="182"/>
      <c r="D264" s="182"/>
      <c r="E264" s="182"/>
    </row>
    <row r="265" spans="1:5">
      <c r="A265" s="182"/>
      <c r="B265" s="182"/>
      <c r="C265" s="182"/>
      <c r="D265" s="182"/>
      <c r="E265" s="182"/>
    </row>
    <row r="266" spans="1:5">
      <c r="A266" s="182"/>
      <c r="B266" s="182"/>
      <c r="C266" s="182"/>
      <c r="D266" s="182"/>
      <c r="E266" s="182"/>
    </row>
    <row r="267" spans="1:5">
      <c r="A267" s="182"/>
      <c r="B267" s="182"/>
      <c r="C267" s="182"/>
      <c r="D267" s="182"/>
      <c r="E267" s="182"/>
    </row>
    <row r="268" spans="1:5">
      <c r="A268" s="182"/>
      <c r="B268" s="182"/>
      <c r="C268" s="182"/>
      <c r="D268" s="182"/>
      <c r="E268" s="182"/>
    </row>
  </sheetData>
  <mergeCells count="4">
    <mergeCell ref="C4:E4"/>
    <mergeCell ref="A1:A4"/>
    <mergeCell ref="B1:E2"/>
    <mergeCell ref="B3:B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FF"/>
  </sheetPr>
  <dimension ref="A1:K1005"/>
  <sheetViews>
    <sheetView topLeftCell="A19" workbookViewId="0">
      <selection activeCell="J47" sqref="J47"/>
    </sheetView>
  </sheetViews>
  <sheetFormatPr defaultColWidth="9.1796875" defaultRowHeight="14.25" customHeight="1"/>
  <cols>
    <col min="1" max="1" width="6.81640625" style="31" customWidth="1"/>
    <col min="2" max="2" width="18.81640625" style="31" hidden="1" customWidth="1"/>
    <col min="3" max="3" width="80.7265625" style="31" customWidth="1"/>
    <col min="4" max="4" width="14.7265625" style="31" customWidth="1"/>
    <col min="5" max="5" width="16.453125" style="31" customWidth="1"/>
    <col min="6" max="6" width="9.1796875" style="224"/>
    <col min="7" max="7" width="17.1796875" style="225" customWidth="1"/>
    <col min="8" max="8" width="9.1796875" style="1"/>
    <col min="9" max="9" width="12.453125" style="1" bestFit="1" customWidth="1"/>
    <col min="10" max="10" width="9.1796875" style="1"/>
    <col min="11" max="11" width="24.7265625" style="1" customWidth="1"/>
    <col min="12" max="16384" width="9.1796875" style="1"/>
  </cols>
  <sheetData>
    <row r="1" spans="1:7" ht="14.25" customHeight="1">
      <c r="A1" s="297" t="s">
        <v>0</v>
      </c>
      <c r="B1" s="297" t="s">
        <v>168</v>
      </c>
      <c r="C1" s="297" t="s">
        <v>1</v>
      </c>
      <c r="D1" s="334"/>
      <c r="E1" s="335"/>
    </row>
    <row r="2" spans="1:7" ht="14.25" customHeight="1">
      <c r="A2" s="298"/>
      <c r="B2" s="298"/>
      <c r="C2" s="298"/>
      <c r="D2" s="334"/>
      <c r="E2" s="335"/>
      <c r="F2" s="226">
        <f>SUM(D7:D67)</f>
        <v>0</v>
      </c>
    </row>
    <row r="3" spans="1:7" ht="14.25" customHeight="1">
      <c r="A3" s="298"/>
      <c r="B3" s="298"/>
      <c r="C3" s="298"/>
      <c r="D3" s="336"/>
      <c r="E3" s="337"/>
    </row>
    <row r="4" spans="1:7" ht="14.25" customHeight="1">
      <c r="A4" s="299"/>
      <c r="B4" s="299"/>
      <c r="C4" s="299"/>
      <c r="D4" s="213" t="s">
        <v>406</v>
      </c>
      <c r="E4" s="213" t="s">
        <v>8</v>
      </c>
      <c r="F4" s="227"/>
      <c r="G4" s="228"/>
    </row>
    <row r="5" spans="1:7" ht="14.25" customHeight="1">
      <c r="A5" s="42">
        <v>1</v>
      </c>
      <c r="B5" s="304" t="s">
        <v>167</v>
      </c>
      <c r="C5" s="45" t="s">
        <v>40</v>
      </c>
      <c r="D5" s="36" t="str">
        <f>XANH_PIVOT!D5</f>
        <v/>
      </c>
      <c r="E5" s="36" t="str">
        <f>IFERROR(VLOOKUP(C5,$M$4:$O$65,3,FALSE),"")</f>
        <v/>
      </c>
    </row>
    <row r="6" spans="1:7" ht="14.25" customHeight="1">
      <c r="A6" s="42">
        <f t="shared" ref="A6:A67" si="0">A5+1</f>
        <v>2</v>
      </c>
      <c r="B6" s="299"/>
      <c r="C6" s="41" t="s">
        <v>41</v>
      </c>
      <c r="D6" s="36" t="str">
        <f>XANH_PIVOT!D6</f>
        <v/>
      </c>
      <c r="E6" s="36" t="str">
        <f t="shared" ref="E6:E67" si="1">IFERROR(VLOOKUP(C6,$M$4:$O$65,3,FALSE),"")</f>
        <v/>
      </c>
    </row>
    <row r="7" spans="1:7" ht="14.25" customHeight="1">
      <c r="A7" s="42">
        <f t="shared" si="0"/>
        <v>3</v>
      </c>
      <c r="B7" s="304" t="s">
        <v>166</v>
      </c>
      <c r="C7" s="45" t="s">
        <v>43</v>
      </c>
      <c r="D7" s="36" t="str">
        <f>XANH_PIVOT!D7</f>
        <v/>
      </c>
      <c r="E7" s="36" t="str">
        <f t="shared" si="1"/>
        <v/>
      </c>
      <c r="G7" s="229"/>
    </row>
    <row r="8" spans="1:7" ht="14.25" customHeight="1">
      <c r="A8" s="42">
        <f t="shared" si="0"/>
        <v>4</v>
      </c>
      <c r="B8" s="298"/>
      <c r="C8" s="41" t="s">
        <v>45</v>
      </c>
      <c r="D8" s="36" t="str">
        <f>XANH_PIVOT!D8</f>
        <v/>
      </c>
      <c r="E8" s="36" t="str">
        <f t="shared" si="1"/>
        <v/>
      </c>
    </row>
    <row r="9" spans="1:7" ht="14.25" customHeight="1">
      <c r="A9" s="42">
        <f t="shared" si="0"/>
        <v>5</v>
      </c>
      <c r="B9" s="299"/>
      <c r="C9" s="41" t="s">
        <v>46</v>
      </c>
      <c r="D9" s="36" t="str">
        <f>XANH_PIVOT!D9</f>
        <v/>
      </c>
      <c r="E9" s="36" t="str">
        <f t="shared" si="1"/>
        <v/>
      </c>
    </row>
    <row r="10" spans="1:7" ht="14.25" customHeight="1">
      <c r="A10" s="42">
        <f t="shared" si="0"/>
        <v>6</v>
      </c>
      <c r="B10" s="304" t="s">
        <v>165</v>
      </c>
      <c r="C10" s="41" t="s">
        <v>48</v>
      </c>
      <c r="D10" s="36" t="str">
        <f>XANH_PIVOT!D10</f>
        <v/>
      </c>
      <c r="E10" s="36" t="str">
        <f t="shared" si="1"/>
        <v/>
      </c>
    </row>
    <row r="11" spans="1:7" ht="14.25" customHeight="1">
      <c r="A11" s="42">
        <f t="shared" si="0"/>
        <v>7</v>
      </c>
      <c r="B11" s="298"/>
      <c r="C11" s="45" t="s">
        <v>49</v>
      </c>
      <c r="D11" s="36" t="str">
        <f>XANH_PIVOT!D11</f>
        <v/>
      </c>
      <c r="E11" s="36" t="str">
        <f t="shared" si="1"/>
        <v/>
      </c>
    </row>
    <row r="12" spans="1:7" ht="14.25" customHeight="1">
      <c r="A12" s="42">
        <f t="shared" si="0"/>
        <v>8</v>
      </c>
      <c r="B12" s="299"/>
      <c r="C12" s="41" t="s">
        <v>50</v>
      </c>
      <c r="D12" s="36" t="str">
        <f>XANH_PIVOT!D12</f>
        <v/>
      </c>
      <c r="E12" s="36" t="str">
        <f t="shared" si="1"/>
        <v/>
      </c>
    </row>
    <row r="13" spans="1:7" ht="14.25" customHeight="1">
      <c r="A13" s="42">
        <f t="shared" si="0"/>
        <v>9</v>
      </c>
      <c r="B13" s="46" t="s">
        <v>52</v>
      </c>
      <c r="C13" s="41" t="s">
        <v>51</v>
      </c>
      <c r="D13" s="36" t="str">
        <f>XANH_PIVOT!D13</f>
        <v/>
      </c>
      <c r="E13" s="36" t="str">
        <f t="shared" si="1"/>
        <v/>
      </c>
    </row>
    <row r="14" spans="1:7" ht="14.25" customHeight="1">
      <c r="A14" s="42">
        <f t="shared" si="0"/>
        <v>10</v>
      </c>
      <c r="B14" s="46" t="s">
        <v>164</v>
      </c>
      <c r="C14" s="48" t="s">
        <v>53</v>
      </c>
      <c r="D14" s="36" t="str">
        <f>XANH_PIVOT!D14</f>
        <v/>
      </c>
      <c r="E14" s="36" t="str">
        <f t="shared" si="1"/>
        <v/>
      </c>
      <c r="G14" s="229"/>
    </row>
    <row r="15" spans="1:7" ht="14.25" customHeight="1">
      <c r="A15" s="42">
        <f t="shared" si="0"/>
        <v>11</v>
      </c>
      <c r="B15" s="46" t="s">
        <v>163</v>
      </c>
      <c r="C15" s="230" t="s">
        <v>54</v>
      </c>
      <c r="D15" s="36" t="str">
        <f>XANH_PIVOT!D15</f>
        <v/>
      </c>
      <c r="E15" s="36" t="str">
        <f t="shared" si="1"/>
        <v/>
      </c>
      <c r="G15" s="229"/>
    </row>
    <row r="16" spans="1:7" ht="14.25" customHeight="1">
      <c r="A16" s="42">
        <f t="shared" si="0"/>
        <v>12</v>
      </c>
      <c r="B16" s="304" t="s">
        <v>162</v>
      </c>
      <c r="C16" s="41" t="s">
        <v>56</v>
      </c>
      <c r="D16" s="36" t="str">
        <f>XANH_PIVOT!D16</f>
        <v/>
      </c>
      <c r="E16" s="36" t="str">
        <f t="shared" si="1"/>
        <v/>
      </c>
    </row>
    <row r="17" spans="1:7" ht="14.25" customHeight="1">
      <c r="A17" s="42">
        <f t="shared" si="0"/>
        <v>13</v>
      </c>
      <c r="B17" s="298"/>
      <c r="C17" s="41" t="s">
        <v>58</v>
      </c>
      <c r="D17" s="36" t="str">
        <f>XANH_PIVOT!D17</f>
        <v/>
      </c>
      <c r="E17" s="36" t="str">
        <f t="shared" si="1"/>
        <v/>
      </c>
    </row>
    <row r="18" spans="1:7" ht="14.25" customHeight="1">
      <c r="A18" s="42">
        <f t="shared" si="0"/>
        <v>14</v>
      </c>
      <c r="B18" s="299"/>
      <c r="C18" s="41" t="s">
        <v>60</v>
      </c>
      <c r="D18" s="36" t="str">
        <f>XANH_PIVOT!D18</f>
        <v/>
      </c>
      <c r="E18" s="36" t="str">
        <f t="shared" si="1"/>
        <v/>
      </c>
    </row>
    <row r="19" spans="1:7" ht="14.25" customHeight="1">
      <c r="A19" s="42">
        <f t="shared" si="0"/>
        <v>15</v>
      </c>
      <c r="B19" s="46" t="s">
        <v>161</v>
      </c>
      <c r="C19" s="41" t="s">
        <v>62</v>
      </c>
      <c r="D19" s="36" t="str">
        <f>XANH_PIVOT!D19</f>
        <v/>
      </c>
      <c r="E19" s="36" t="str">
        <f t="shared" si="1"/>
        <v/>
      </c>
    </row>
    <row r="20" spans="1:7" ht="14.25" customHeight="1">
      <c r="A20" s="42">
        <f t="shared" si="0"/>
        <v>16</v>
      </c>
      <c r="B20" s="304" t="s">
        <v>160</v>
      </c>
      <c r="C20" s="41" t="s">
        <v>64</v>
      </c>
      <c r="D20" s="36" t="str">
        <f>XANH_PIVOT!D20</f>
        <v/>
      </c>
      <c r="E20" s="36" t="str">
        <f t="shared" si="1"/>
        <v/>
      </c>
    </row>
    <row r="21" spans="1:7" ht="14.25" customHeight="1">
      <c r="A21" s="42">
        <f t="shared" si="0"/>
        <v>17</v>
      </c>
      <c r="B21" s="308"/>
      <c r="C21" s="41" t="s">
        <v>65</v>
      </c>
      <c r="D21" s="36" t="str">
        <f>XANH_PIVOT!D21</f>
        <v/>
      </c>
      <c r="E21" s="36" t="str">
        <f t="shared" si="1"/>
        <v/>
      </c>
    </row>
    <row r="22" spans="1:7" ht="14.25" customHeight="1">
      <c r="A22" s="42">
        <f t="shared" si="0"/>
        <v>18</v>
      </c>
      <c r="B22" s="46" t="s">
        <v>159</v>
      </c>
      <c r="C22" s="41" t="s">
        <v>66</v>
      </c>
      <c r="D22" s="36" t="str">
        <f>XANH_PIVOT!D22</f>
        <v/>
      </c>
      <c r="E22" s="36" t="str">
        <f t="shared" si="1"/>
        <v/>
      </c>
    </row>
    <row r="23" spans="1:7" ht="14.25" customHeight="1">
      <c r="A23" s="42">
        <f>A22+1</f>
        <v>19</v>
      </c>
      <c r="B23" s="304" t="s">
        <v>158</v>
      </c>
      <c r="C23" s="48" t="s">
        <v>68</v>
      </c>
      <c r="D23" s="36" t="str">
        <f>XANH_PIVOT!D23</f>
        <v/>
      </c>
      <c r="E23" s="36" t="str">
        <f t="shared" si="1"/>
        <v/>
      </c>
      <c r="G23" s="229"/>
    </row>
    <row r="24" spans="1:7" ht="14.25" customHeight="1">
      <c r="A24" s="42">
        <f t="shared" si="0"/>
        <v>20</v>
      </c>
      <c r="B24" s="309"/>
      <c r="C24" s="45" t="s">
        <v>69</v>
      </c>
      <c r="D24" s="36" t="str">
        <f>XANH_PIVOT!D24</f>
        <v/>
      </c>
      <c r="E24" s="36" t="str">
        <f t="shared" si="1"/>
        <v/>
      </c>
    </row>
    <row r="25" spans="1:7" ht="14.25" customHeight="1">
      <c r="A25" s="42">
        <f t="shared" si="0"/>
        <v>21</v>
      </c>
      <c r="B25" s="309"/>
      <c r="C25" s="45" t="s">
        <v>70</v>
      </c>
      <c r="D25" s="36" t="str">
        <f>XANH_PIVOT!D25</f>
        <v/>
      </c>
      <c r="E25" s="36" t="str">
        <f t="shared" si="1"/>
        <v/>
      </c>
    </row>
    <row r="26" spans="1:7" ht="14.25" customHeight="1">
      <c r="A26" s="42">
        <f t="shared" si="0"/>
        <v>22</v>
      </c>
      <c r="B26" s="308"/>
      <c r="C26" s="41" t="s">
        <v>71</v>
      </c>
      <c r="D26" s="36" t="str">
        <f>XANH_PIVOT!D26</f>
        <v/>
      </c>
      <c r="E26" s="36" t="str">
        <f t="shared" si="1"/>
        <v/>
      </c>
    </row>
    <row r="27" spans="1:7" ht="14.25" customHeight="1">
      <c r="A27" s="42">
        <f t="shared" si="0"/>
        <v>23</v>
      </c>
      <c r="B27" s="304" t="s">
        <v>77</v>
      </c>
      <c r="C27" s="41" t="s">
        <v>72</v>
      </c>
      <c r="D27" s="36" t="str">
        <f>XANH_PIVOT!D27</f>
        <v/>
      </c>
      <c r="E27" s="36" t="str">
        <f t="shared" si="1"/>
        <v/>
      </c>
    </row>
    <row r="28" spans="1:7" ht="14.25" customHeight="1">
      <c r="A28" s="42">
        <f t="shared" si="0"/>
        <v>24</v>
      </c>
      <c r="B28" s="299"/>
      <c r="C28" s="41" t="s">
        <v>74</v>
      </c>
      <c r="D28" s="36" t="str">
        <f>XANH_PIVOT!D28</f>
        <v/>
      </c>
      <c r="E28" s="36" t="str">
        <f t="shared" si="1"/>
        <v/>
      </c>
    </row>
    <row r="29" spans="1:7" ht="14.25" customHeight="1">
      <c r="A29" s="42">
        <f t="shared" si="0"/>
        <v>25</v>
      </c>
      <c r="B29" s="304" t="s">
        <v>157</v>
      </c>
      <c r="C29" s="41" t="s">
        <v>75</v>
      </c>
      <c r="D29" s="36" t="str">
        <f>XANH_PIVOT!D29</f>
        <v/>
      </c>
      <c r="E29" s="36" t="str">
        <f t="shared" si="1"/>
        <v/>
      </c>
    </row>
    <row r="30" spans="1:7" ht="14.25" customHeight="1">
      <c r="A30" s="42">
        <f t="shared" si="0"/>
        <v>26</v>
      </c>
      <c r="B30" s="298"/>
      <c r="C30" s="41" t="s">
        <v>76</v>
      </c>
      <c r="D30" s="36" t="str">
        <f>XANH_PIVOT!D30</f>
        <v/>
      </c>
      <c r="E30" s="36" t="str">
        <f t="shared" si="1"/>
        <v/>
      </c>
    </row>
    <row r="31" spans="1:7" ht="14.25" customHeight="1">
      <c r="A31" s="42">
        <f t="shared" si="0"/>
        <v>27</v>
      </c>
      <c r="B31" s="299"/>
      <c r="C31" s="41" t="s">
        <v>78</v>
      </c>
      <c r="D31" s="36" t="str">
        <f>XANH_PIVOT!D31</f>
        <v/>
      </c>
      <c r="E31" s="36" t="str">
        <f t="shared" si="1"/>
        <v/>
      </c>
    </row>
    <row r="32" spans="1:7" ht="14.25" customHeight="1">
      <c r="A32" s="42">
        <f t="shared" si="0"/>
        <v>28</v>
      </c>
      <c r="B32" s="305" t="s">
        <v>156</v>
      </c>
      <c r="C32" s="41" t="s">
        <v>80</v>
      </c>
      <c r="D32" s="36" t="str">
        <f>XANH_PIVOT!D32</f>
        <v/>
      </c>
      <c r="E32" s="36" t="str">
        <f t="shared" si="1"/>
        <v/>
      </c>
    </row>
    <row r="33" spans="1:9" ht="14.25" customHeight="1">
      <c r="A33" s="42">
        <f t="shared" si="0"/>
        <v>29</v>
      </c>
      <c r="B33" s="307"/>
      <c r="C33" s="41" t="s">
        <v>82</v>
      </c>
      <c r="D33" s="36" t="str">
        <f>XANH_PIVOT!D33</f>
        <v/>
      </c>
      <c r="E33" s="36" t="str">
        <f t="shared" si="1"/>
        <v/>
      </c>
    </row>
    <row r="34" spans="1:9" ht="14.25" customHeight="1">
      <c r="A34" s="42">
        <f t="shared" si="0"/>
        <v>30</v>
      </c>
      <c r="B34" s="49" t="s">
        <v>155</v>
      </c>
      <c r="C34" s="41" t="s">
        <v>84</v>
      </c>
      <c r="D34" s="36" t="str">
        <f>XANH_PIVOT!D34</f>
        <v/>
      </c>
      <c r="E34" s="36" t="str">
        <f t="shared" si="1"/>
        <v/>
      </c>
    </row>
    <row r="35" spans="1:9" ht="14.25" customHeight="1">
      <c r="A35" s="42">
        <f t="shared" si="0"/>
        <v>31</v>
      </c>
      <c r="B35" s="304" t="s">
        <v>154</v>
      </c>
      <c r="C35" s="41" t="s">
        <v>85</v>
      </c>
      <c r="D35" s="36" t="str">
        <f>XANH_PIVOT!D35</f>
        <v/>
      </c>
      <c r="E35" s="36" t="str">
        <f t="shared" si="1"/>
        <v/>
      </c>
    </row>
    <row r="36" spans="1:9" ht="14.25" customHeight="1">
      <c r="A36" s="42">
        <f t="shared" si="0"/>
        <v>32</v>
      </c>
      <c r="B36" s="298"/>
      <c r="C36" s="41" t="s">
        <v>86</v>
      </c>
      <c r="D36" s="36" t="str">
        <f>XANH_PIVOT!D36</f>
        <v/>
      </c>
      <c r="E36" s="36" t="str">
        <f t="shared" si="1"/>
        <v/>
      </c>
    </row>
    <row r="37" spans="1:9" ht="14.25" customHeight="1">
      <c r="A37" s="42">
        <f t="shared" si="0"/>
        <v>33</v>
      </c>
      <c r="B37" s="299"/>
      <c r="C37" s="41" t="s">
        <v>87</v>
      </c>
      <c r="D37" s="36" t="str">
        <f>XANH_PIVOT!D37</f>
        <v/>
      </c>
      <c r="E37" s="36" t="str">
        <f t="shared" si="1"/>
        <v/>
      </c>
    </row>
    <row r="38" spans="1:9" ht="14.25" customHeight="1">
      <c r="A38" s="42">
        <f t="shared" si="0"/>
        <v>34</v>
      </c>
      <c r="B38" s="46" t="s">
        <v>91</v>
      </c>
      <c r="C38" s="41" t="s">
        <v>88</v>
      </c>
      <c r="D38" s="36" t="str">
        <f>XANH_PIVOT!D38</f>
        <v/>
      </c>
      <c r="E38" s="36" t="str">
        <f t="shared" si="1"/>
        <v/>
      </c>
    </row>
    <row r="39" spans="1:9" ht="14.25" customHeight="1">
      <c r="A39" s="42">
        <f t="shared" si="0"/>
        <v>35</v>
      </c>
      <c r="B39" s="46" t="s">
        <v>93</v>
      </c>
      <c r="C39" s="41" t="s">
        <v>89</v>
      </c>
      <c r="D39" s="36" t="str">
        <f>XANH_PIVOT!D39</f>
        <v/>
      </c>
      <c r="E39" s="36" t="str">
        <f t="shared" si="1"/>
        <v/>
      </c>
    </row>
    <row r="40" spans="1:9" ht="14.25" customHeight="1">
      <c r="A40" s="42">
        <f t="shared" si="0"/>
        <v>36</v>
      </c>
      <c r="B40" s="304" t="s">
        <v>153</v>
      </c>
      <c r="C40" s="41" t="s">
        <v>90</v>
      </c>
      <c r="D40" s="36" t="str">
        <f>XANH_PIVOT!D40</f>
        <v/>
      </c>
      <c r="E40" s="36" t="str">
        <f t="shared" si="1"/>
        <v/>
      </c>
    </row>
    <row r="41" spans="1:9" ht="14.25" customHeight="1">
      <c r="A41" s="42">
        <f t="shared" si="0"/>
        <v>37</v>
      </c>
      <c r="B41" s="299"/>
      <c r="C41" s="41" t="s">
        <v>92</v>
      </c>
      <c r="D41" s="36" t="str">
        <f>XANH_PIVOT!D41</f>
        <v/>
      </c>
      <c r="E41" s="36" t="str">
        <f t="shared" si="1"/>
        <v/>
      </c>
    </row>
    <row r="42" spans="1:9" ht="14.25" customHeight="1">
      <c r="A42" s="42">
        <f t="shared" si="0"/>
        <v>38</v>
      </c>
      <c r="B42" s="46" t="s">
        <v>152</v>
      </c>
      <c r="C42" s="41" t="s">
        <v>94</v>
      </c>
      <c r="D42" s="36" t="str">
        <f>XANH_PIVOT!D42</f>
        <v/>
      </c>
      <c r="E42" s="36" t="str">
        <f t="shared" si="1"/>
        <v/>
      </c>
    </row>
    <row r="43" spans="1:9" ht="14.25" customHeight="1">
      <c r="A43" s="42">
        <f t="shared" si="0"/>
        <v>39</v>
      </c>
      <c r="B43" s="46" t="s">
        <v>151</v>
      </c>
      <c r="C43" s="45" t="s">
        <v>95</v>
      </c>
      <c r="D43" s="36" t="str">
        <f>XANH_PIVOT!D43</f>
        <v/>
      </c>
      <c r="E43" s="36" t="str">
        <f t="shared" si="1"/>
        <v/>
      </c>
    </row>
    <row r="44" spans="1:9" ht="14.25" customHeight="1">
      <c r="A44" s="42">
        <f t="shared" si="0"/>
        <v>40</v>
      </c>
      <c r="B44" s="46" t="s">
        <v>150</v>
      </c>
      <c r="C44" s="41" t="s">
        <v>96</v>
      </c>
      <c r="D44" s="36" t="str">
        <f>XANH_PIVOT!D44</f>
        <v/>
      </c>
      <c r="E44" s="36" t="str">
        <f t="shared" si="1"/>
        <v/>
      </c>
      <c r="G44" s="231"/>
    </row>
    <row r="45" spans="1:9" ht="14.25" customHeight="1">
      <c r="A45" s="42">
        <f t="shared" si="0"/>
        <v>41</v>
      </c>
      <c r="B45" s="46" t="s">
        <v>149</v>
      </c>
      <c r="C45" s="48" t="s">
        <v>97</v>
      </c>
      <c r="D45" s="36" t="str">
        <f>XANH_PIVOT!D45</f>
        <v/>
      </c>
      <c r="E45" s="36" t="str">
        <f t="shared" si="1"/>
        <v/>
      </c>
      <c r="G45" s="229"/>
      <c r="I45" s="232"/>
    </row>
    <row r="46" spans="1:9" ht="14.25" customHeight="1">
      <c r="A46" s="42">
        <f t="shared" si="0"/>
        <v>42</v>
      </c>
      <c r="B46" s="46" t="s">
        <v>148</v>
      </c>
      <c r="C46" s="48" t="s">
        <v>98</v>
      </c>
      <c r="D46" s="36" t="str">
        <f>XANH_PIVOT!D46</f>
        <v/>
      </c>
      <c r="E46" s="36" t="str">
        <f t="shared" si="1"/>
        <v/>
      </c>
      <c r="G46" s="229"/>
      <c r="I46" s="232"/>
    </row>
    <row r="47" spans="1:9" ht="14.25" customHeight="1">
      <c r="A47" s="42">
        <f t="shared" si="0"/>
        <v>43</v>
      </c>
      <c r="B47" s="46" t="s">
        <v>147</v>
      </c>
      <c r="C47" s="48" t="s">
        <v>99</v>
      </c>
      <c r="D47" s="36" t="str">
        <f>XANH_PIVOT!D47</f>
        <v/>
      </c>
      <c r="E47" s="36" t="str">
        <f t="shared" si="1"/>
        <v/>
      </c>
      <c r="G47" s="229"/>
      <c r="I47" s="232"/>
    </row>
    <row r="48" spans="1:9" ht="14.25" customHeight="1">
      <c r="A48" s="42">
        <f t="shared" si="0"/>
        <v>44</v>
      </c>
      <c r="B48" s="46" t="s">
        <v>146</v>
      </c>
      <c r="C48" s="48" t="s">
        <v>100</v>
      </c>
      <c r="D48" s="36" t="str">
        <f>XANH_PIVOT!D48</f>
        <v/>
      </c>
      <c r="E48" s="36" t="str">
        <f t="shared" si="1"/>
        <v/>
      </c>
      <c r="G48" s="229"/>
      <c r="I48" s="232"/>
    </row>
    <row r="49" spans="1:11" ht="14.25" customHeight="1">
      <c r="A49" s="42">
        <f t="shared" si="0"/>
        <v>45</v>
      </c>
      <c r="B49" s="44" t="s">
        <v>145</v>
      </c>
      <c r="C49" s="230" t="s">
        <v>101</v>
      </c>
      <c r="D49" s="36" t="str">
        <f>XANH_PIVOT!D49</f>
        <v/>
      </c>
      <c r="E49" s="36" t="str">
        <f t="shared" si="1"/>
        <v/>
      </c>
      <c r="G49" s="229"/>
      <c r="K49" s="232"/>
    </row>
    <row r="50" spans="1:11" ht="14.25" customHeight="1">
      <c r="A50" s="42">
        <f t="shared" si="0"/>
        <v>46</v>
      </c>
      <c r="B50" s="305" t="s">
        <v>144</v>
      </c>
      <c r="C50" s="48" t="s">
        <v>102</v>
      </c>
      <c r="D50" s="36" t="str">
        <f>XANH_PIVOT!D50</f>
        <v/>
      </c>
      <c r="E50" s="36" t="str">
        <f t="shared" si="1"/>
        <v/>
      </c>
      <c r="G50" s="229"/>
      <c r="I50" s="80"/>
    </row>
    <row r="51" spans="1:11" ht="14.25" customHeight="1">
      <c r="A51" s="42">
        <f t="shared" si="0"/>
        <v>47</v>
      </c>
      <c r="B51" s="306"/>
      <c r="C51" s="48" t="s">
        <v>103</v>
      </c>
      <c r="D51" s="36" t="str">
        <f>XANH_PIVOT!D51</f>
        <v/>
      </c>
      <c r="E51" s="36" t="str">
        <f t="shared" si="1"/>
        <v/>
      </c>
      <c r="G51" s="229"/>
    </row>
    <row r="52" spans="1:11" ht="14.25" customHeight="1">
      <c r="A52" s="42">
        <f t="shared" si="0"/>
        <v>48</v>
      </c>
      <c r="B52" s="307"/>
      <c r="C52" s="41" t="s">
        <v>104</v>
      </c>
      <c r="D52" s="36" t="str">
        <f>XANH_PIVOT!D52</f>
        <v/>
      </c>
      <c r="E52" s="36" t="str">
        <f t="shared" si="1"/>
        <v/>
      </c>
    </row>
    <row r="53" spans="1:11" ht="14.25" customHeight="1">
      <c r="A53" s="42">
        <f t="shared" si="0"/>
        <v>49</v>
      </c>
      <c r="B53" s="46" t="s">
        <v>109</v>
      </c>
      <c r="C53" s="45" t="s">
        <v>105</v>
      </c>
      <c r="D53" s="36" t="str">
        <f>XANH_PIVOT!D53</f>
        <v/>
      </c>
      <c r="E53" s="36" t="str">
        <f t="shared" si="1"/>
        <v/>
      </c>
      <c r="I53" s="1" t="s">
        <v>407</v>
      </c>
    </row>
    <row r="54" spans="1:11" ht="14.25" customHeight="1">
      <c r="A54" s="42">
        <f t="shared" si="0"/>
        <v>50</v>
      </c>
      <c r="B54" s="44" t="s">
        <v>111</v>
      </c>
      <c r="C54" s="41" t="s">
        <v>106</v>
      </c>
      <c r="D54" s="36" t="str">
        <f>XANH_PIVOT!D54</f>
        <v/>
      </c>
      <c r="E54" s="36" t="str">
        <f t="shared" si="1"/>
        <v/>
      </c>
    </row>
    <row r="55" spans="1:11" ht="14.25" customHeight="1">
      <c r="A55" s="42">
        <f t="shared" si="0"/>
        <v>51</v>
      </c>
      <c r="B55" s="44" t="s">
        <v>113</v>
      </c>
      <c r="C55" s="41" t="s">
        <v>107</v>
      </c>
      <c r="D55" s="36" t="str">
        <f>XANH_PIVOT!D55</f>
        <v/>
      </c>
      <c r="E55" s="36" t="str">
        <f t="shared" si="1"/>
        <v/>
      </c>
    </row>
    <row r="56" spans="1:11" ht="14.25" customHeight="1">
      <c r="A56" s="42">
        <f t="shared" si="0"/>
        <v>52</v>
      </c>
      <c r="B56" s="46" t="s">
        <v>143</v>
      </c>
      <c r="C56" s="41" t="s">
        <v>108</v>
      </c>
      <c r="D56" s="36" t="str">
        <f>XANH_PIVOT!D56</f>
        <v/>
      </c>
      <c r="E56" s="36" t="str">
        <f t="shared" si="1"/>
        <v/>
      </c>
    </row>
    <row r="57" spans="1:11" ht="14.25" customHeight="1">
      <c r="A57" s="42">
        <f t="shared" si="0"/>
        <v>53</v>
      </c>
      <c r="B57" s="46" t="s">
        <v>116</v>
      </c>
      <c r="C57" s="41" t="s">
        <v>110</v>
      </c>
      <c r="D57" s="36" t="str">
        <f>XANH_PIVOT!D57</f>
        <v/>
      </c>
      <c r="E57" s="36" t="str">
        <f t="shared" si="1"/>
        <v/>
      </c>
    </row>
    <row r="58" spans="1:11" ht="14.25" customHeight="1">
      <c r="A58" s="42">
        <f t="shared" si="0"/>
        <v>54</v>
      </c>
      <c r="B58" s="46" t="s">
        <v>118</v>
      </c>
      <c r="C58" s="41" t="s">
        <v>112</v>
      </c>
      <c r="D58" s="36" t="str">
        <f>XANH_PIVOT!D58</f>
        <v/>
      </c>
      <c r="E58" s="36" t="str">
        <f t="shared" si="1"/>
        <v/>
      </c>
    </row>
    <row r="59" spans="1:11" ht="14.25" customHeight="1">
      <c r="A59" s="42">
        <f t="shared" si="0"/>
        <v>55</v>
      </c>
      <c r="B59" s="44" t="s">
        <v>120</v>
      </c>
      <c r="C59" s="41" t="s">
        <v>114</v>
      </c>
      <c r="D59" s="36" t="str">
        <f>XANH_PIVOT!D59</f>
        <v/>
      </c>
      <c r="E59" s="36" t="str">
        <f t="shared" si="1"/>
        <v/>
      </c>
    </row>
    <row r="60" spans="1:11" ht="14.25" customHeight="1">
      <c r="A60" s="42">
        <f t="shared" si="0"/>
        <v>56</v>
      </c>
      <c r="B60" s="305" t="s">
        <v>122</v>
      </c>
      <c r="C60" s="45" t="s">
        <v>115</v>
      </c>
      <c r="D60" s="36" t="str">
        <f>XANH_PIVOT!D60</f>
        <v/>
      </c>
      <c r="E60" s="36" t="str">
        <f t="shared" si="1"/>
        <v/>
      </c>
    </row>
    <row r="61" spans="1:11" ht="14.25" customHeight="1">
      <c r="A61" s="42">
        <f t="shared" si="0"/>
        <v>57</v>
      </c>
      <c r="B61" s="306"/>
      <c r="C61" s="41" t="s">
        <v>117</v>
      </c>
      <c r="D61" s="36" t="str">
        <f>XANH_PIVOT!D61</f>
        <v/>
      </c>
      <c r="E61" s="36" t="str">
        <f t="shared" si="1"/>
        <v/>
      </c>
    </row>
    <row r="62" spans="1:11" ht="14.25" customHeight="1">
      <c r="A62" s="42">
        <f t="shared" si="0"/>
        <v>58</v>
      </c>
      <c r="B62" s="307"/>
      <c r="C62" s="41" t="s">
        <v>119</v>
      </c>
      <c r="D62" s="36" t="str">
        <f>XANH_PIVOT!D62</f>
        <v/>
      </c>
      <c r="E62" s="36" t="str">
        <f t="shared" si="1"/>
        <v/>
      </c>
    </row>
    <row r="63" spans="1:11" ht="14.25" customHeight="1">
      <c r="A63" s="42">
        <f t="shared" si="0"/>
        <v>59</v>
      </c>
      <c r="B63" s="44" t="s">
        <v>126</v>
      </c>
      <c r="C63" s="41" t="s">
        <v>121</v>
      </c>
      <c r="D63" s="36" t="str">
        <f>XANH_PIVOT!D63</f>
        <v/>
      </c>
      <c r="E63" s="36" t="str">
        <f t="shared" si="1"/>
        <v/>
      </c>
    </row>
    <row r="64" spans="1:11" ht="14.25" customHeight="1">
      <c r="A64" s="42">
        <f t="shared" si="0"/>
        <v>60</v>
      </c>
      <c r="B64" s="43"/>
      <c r="C64" s="41" t="s">
        <v>123</v>
      </c>
      <c r="D64" s="36" t="str">
        <f>XANH_PIVOT!D64</f>
        <v/>
      </c>
      <c r="E64" s="36" t="str">
        <f t="shared" si="1"/>
        <v/>
      </c>
    </row>
    <row r="65" spans="1:5" ht="14.25" customHeight="1">
      <c r="A65" s="42">
        <f t="shared" si="0"/>
        <v>61</v>
      </c>
      <c r="B65" s="33"/>
      <c r="C65" s="41" t="s">
        <v>124</v>
      </c>
      <c r="D65" s="36" t="str">
        <f>XANH_PIVOT!D65</f>
        <v/>
      </c>
      <c r="E65" s="36" t="str">
        <f t="shared" si="1"/>
        <v/>
      </c>
    </row>
    <row r="66" spans="1:5" ht="14.25" customHeight="1">
      <c r="A66" s="40">
        <f t="shared" si="0"/>
        <v>62</v>
      </c>
      <c r="B66" s="33"/>
      <c r="C66" s="39" t="s">
        <v>125</v>
      </c>
      <c r="D66" s="36" t="str">
        <f>XANH_PIVOT!D66</f>
        <v/>
      </c>
      <c r="E66" s="36" t="str">
        <f t="shared" si="1"/>
        <v/>
      </c>
    </row>
    <row r="67" spans="1:5" ht="14.25" customHeight="1">
      <c r="A67" s="38">
        <f t="shared" si="0"/>
        <v>63</v>
      </c>
      <c r="B67" s="36"/>
      <c r="C67" s="37" t="s">
        <v>127</v>
      </c>
      <c r="D67" s="36" t="str">
        <f>XANH_PIVOT!D67</f>
        <v/>
      </c>
      <c r="E67" s="36" t="str">
        <f t="shared" si="1"/>
        <v/>
      </c>
    </row>
    <row r="68" spans="1:5" ht="14.25" customHeight="1">
      <c r="A68" s="33"/>
      <c r="B68" s="33"/>
      <c r="C68" s="33"/>
      <c r="D68" s="33"/>
      <c r="E68" s="33"/>
    </row>
    <row r="69" spans="1:5" ht="14.25" customHeight="1">
      <c r="A69" s="33"/>
      <c r="B69" s="33"/>
      <c r="C69" s="33"/>
      <c r="D69" s="33"/>
      <c r="E69" s="33"/>
    </row>
    <row r="70" spans="1:5" ht="14.25" customHeight="1">
      <c r="A70" s="33"/>
      <c r="B70" s="33"/>
      <c r="C70" s="33"/>
      <c r="D70" s="33"/>
      <c r="E70" s="33"/>
    </row>
    <row r="71" spans="1:5" ht="14.25" customHeight="1">
      <c r="A71" s="33"/>
      <c r="B71" s="33"/>
      <c r="C71" s="33"/>
      <c r="D71" s="33"/>
      <c r="E71" s="33"/>
    </row>
    <row r="72" spans="1:5" ht="14.25" customHeight="1">
      <c r="A72" s="33"/>
      <c r="B72" s="33"/>
      <c r="C72" s="33"/>
      <c r="D72" s="33"/>
      <c r="E72" s="33"/>
    </row>
    <row r="73" spans="1:5" ht="14.25" customHeight="1">
      <c r="A73" s="33"/>
      <c r="B73" s="33"/>
      <c r="C73" s="33"/>
      <c r="D73" s="33"/>
      <c r="E73" s="33"/>
    </row>
    <row r="74" spans="1:5" ht="14.25" customHeight="1">
      <c r="A74" s="33"/>
      <c r="B74" s="33"/>
      <c r="C74" s="33"/>
      <c r="D74" s="33"/>
      <c r="E74" s="33"/>
    </row>
    <row r="75" spans="1:5" ht="14.25" customHeight="1">
      <c r="A75" s="33"/>
      <c r="B75" s="33"/>
      <c r="C75" s="33"/>
      <c r="D75" s="33"/>
      <c r="E75" s="33"/>
    </row>
    <row r="76" spans="1:5" ht="14.25" customHeight="1">
      <c r="A76" s="33"/>
      <c r="B76" s="33"/>
      <c r="C76" s="33"/>
      <c r="D76" s="33"/>
      <c r="E76" s="33"/>
    </row>
    <row r="77" spans="1:5" ht="14.25" customHeight="1">
      <c r="A77" s="33"/>
      <c r="B77" s="33"/>
      <c r="C77" s="33"/>
      <c r="D77" s="33"/>
      <c r="E77" s="33"/>
    </row>
    <row r="78" spans="1:5" ht="14.25" customHeight="1">
      <c r="A78" s="33"/>
      <c r="B78" s="33"/>
      <c r="C78" s="33"/>
      <c r="D78" s="33"/>
      <c r="E78" s="33"/>
    </row>
    <row r="79" spans="1:5" ht="14.25" customHeight="1">
      <c r="A79" s="33"/>
      <c r="B79" s="33"/>
      <c r="C79" s="33"/>
      <c r="D79" s="33"/>
      <c r="E79" s="33"/>
    </row>
    <row r="80" spans="1:5" ht="14.25" customHeight="1">
      <c r="A80" s="33"/>
      <c r="B80" s="33"/>
      <c r="C80" s="33"/>
      <c r="D80" s="33"/>
      <c r="E80" s="33"/>
    </row>
    <row r="81" spans="1:5" ht="14.25" customHeight="1">
      <c r="A81" s="33"/>
      <c r="B81" s="33"/>
      <c r="C81" s="33"/>
      <c r="D81" s="33"/>
      <c r="E81" s="33"/>
    </row>
    <row r="82" spans="1:5" ht="14.25" customHeight="1">
      <c r="A82" s="33"/>
      <c r="B82" s="33"/>
      <c r="C82" s="33"/>
      <c r="D82" s="33"/>
      <c r="E82" s="33"/>
    </row>
    <row r="83" spans="1:5" ht="14.25" customHeight="1">
      <c r="A83" s="33"/>
      <c r="B83" s="33"/>
      <c r="C83" s="33"/>
      <c r="D83" s="33"/>
      <c r="E83" s="33"/>
    </row>
    <row r="84" spans="1:5" ht="14.25" customHeight="1">
      <c r="A84" s="33"/>
      <c r="B84" s="33"/>
      <c r="C84" s="33"/>
      <c r="D84" s="33"/>
      <c r="E84" s="33"/>
    </row>
    <row r="85" spans="1:5" ht="14.25" customHeight="1">
      <c r="A85" s="33"/>
      <c r="B85" s="33"/>
      <c r="C85" s="33"/>
      <c r="D85" s="33"/>
      <c r="E85" s="33"/>
    </row>
    <row r="86" spans="1:5" ht="14.25" customHeight="1">
      <c r="A86" s="33"/>
      <c r="B86" s="33"/>
      <c r="C86" s="33"/>
      <c r="D86" s="33"/>
      <c r="E86" s="33"/>
    </row>
    <row r="87" spans="1:5" ht="14.25" customHeight="1">
      <c r="A87" s="33"/>
      <c r="B87" s="33"/>
      <c r="C87" s="33"/>
      <c r="D87" s="33"/>
      <c r="E87" s="33"/>
    </row>
    <row r="88" spans="1:5" ht="14.25" customHeight="1">
      <c r="A88" s="33"/>
      <c r="B88" s="33"/>
      <c r="C88" s="33"/>
      <c r="D88" s="33"/>
      <c r="E88" s="33"/>
    </row>
    <row r="89" spans="1:5" ht="14.25" customHeight="1">
      <c r="A89" s="33"/>
      <c r="B89" s="33"/>
      <c r="C89" s="33"/>
      <c r="D89" s="33"/>
      <c r="E89" s="33"/>
    </row>
    <row r="90" spans="1:5" ht="14.25" customHeight="1">
      <c r="A90" s="33"/>
      <c r="B90" s="33"/>
      <c r="C90" s="33"/>
      <c r="D90" s="33"/>
      <c r="E90" s="33"/>
    </row>
    <row r="91" spans="1:5" ht="14.25" customHeight="1">
      <c r="A91" s="33"/>
      <c r="B91" s="33"/>
      <c r="C91" s="33"/>
      <c r="D91" s="33"/>
      <c r="E91" s="33"/>
    </row>
    <row r="92" spans="1:5" ht="14.25" customHeight="1">
      <c r="A92" s="33"/>
      <c r="B92" s="33"/>
      <c r="C92" s="33"/>
      <c r="D92" s="33"/>
      <c r="E92" s="33"/>
    </row>
    <row r="93" spans="1:5" ht="14.25" customHeight="1">
      <c r="A93" s="33"/>
      <c r="B93" s="33"/>
      <c r="C93" s="33"/>
      <c r="D93" s="33"/>
      <c r="E93" s="33"/>
    </row>
    <row r="94" spans="1:5" ht="14.25" customHeight="1">
      <c r="A94" s="33"/>
      <c r="B94" s="33"/>
      <c r="C94" s="33"/>
      <c r="D94" s="33"/>
      <c r="E94" s="33"/>
    </row>
    <row r="95" spans="1:5" ht="14.25" customHeight="1">
      <c r="A95" s="33"/>
      <c r="B95" s="33"/>
      <c r="C95" s="33"/>
      <c r="D95" s="33"/>
      <c r="E95" s="33"/>
    </row>
    <row r="96" spans="1:5" ht="14.25" customHeight="1">
      <c r="A96" s="33"/>
      <c r="B96" s="33"/>
      <c r="C96" s="33"/>
      <c r="D96" s="33"/>
      <c r="E96" s="33"/>
    </row>
    <row r="97" spans="1:5" ht="14.25" customHeight="1">
      <c r="A97" s="33"/>
      <c r="B97" s="33"/>
      <c r="C97" s="33"/>
      <c r="D97" s="33"/>
      <c r="E97" s="33"/>
    </row>
    <row r="98" spans="1:5" ht="14.25" customHeight="1">
      <c r="A98" s="33"/>
      <c r="B98" s="33"/>
      <c r="C98" s="33"/>
      <c r="D98" s="33"/>
      <c r="E98" s="33"/>
    </row>
    <row r="99" spans="1:5" ht="14.25" customHeight="1">
      <c r="A99" s="33"/>
      <c r="B99" s="33"/>
      <c r="C99" s="33"/>
      <c r="D99" s="33"/>
      <c r="E99" s="33"/>
    </row>
    <row r="100" spans="1:5" ht="14.25" customHeight="1">
      <c r="A100" s="33"/>
      <c r="B100" s="33"/>
      <c r="C100" s="33"/>
      <c r="D100" s="33"/>
      <c r="E100" s="33"/>
    </row>
    <row r="101" spans="1:5" ht="14.25" customHeight="1">
      <c r="A101" s="33"/>
      <c r="B101" s="33"/>
      <c r="C101" s="33"/>
      <c r="D101" s="33"/>
      <c r="E101" s="33"/>
    </row>
    <row r="102" spans="1:5" ht="14.25" customHeight="1">
      <c r="A102" s="33"/>
      <c r="B102" s="33"/>
      <c r="C102" s="33"/>
      <c r="D102" s="33"/>
      <c r="E102" s="33"/>
    </row>
    <row r="103" spans="1:5" ht="14.25" customHeight="1">
      <c r="A103" s="33"/>
      <c r="B103" s="33"/>
      <c r="C103" s="33"/>
      <c r="D103" s="33"/>
      <c r="E103" s="33"/>
    </row>
    <row r="104" spans="1:5" ht="14.25" customHeight="1">
      <c r="A104" s="33"/>
      <c r="B104" s="33"/>
      <c r="C104" s="33"/>
      <c r="D104" s="33"/>
      <c r="E104" s="33"/>
    </row>
    <row r="105" spans="1:5" ht="14.25" customHeight="1">
      <c r="A105" s="33"/>
      <c r="B105" s="33"/>
      <c r="C105" s="33"/>
      <c r="D105" s="33"/>
      <c r="E105" s="33"/>
    </row>
    <row r="106" spans="1:5" ht="14.25" customHeight="1">
      <c r="A106" s="33"/>
      <c r="B106" s="33"/>
      <c r="C106" s="33"/>
      <c r="D106" s="33"/>
      <c r="E106" s="33"/>
    </row>
    <row r="107" spans="1:5" ht="14.25" customHeight="1">
      <c r="A107" s="33"/>
      <c r="B107" s="33"/>
      <c r="C107" s="33"/>
      <c r="D107" s="33"/>
      <c r="E107" s="33"/>
    </row>
    <row r="108" spans="1:5" ht="14.25" customHeight="1">
      <c r="A108" s="33"/>
      <c r="B108" s="33"/>
      <c r="C108" s="33"/>
      <c r="D108" s="33"/>
      <c r="E108" s="33"/>
    </row>
    <row r="109" spans="1:5" ht="14.25" customHeight="1">
      <c r="A109" s="33"/>
      <c r="B109" s="33"/>
      <c r="C109" s="33"/>
      <c r="D109" s="33"/>
      <c r="E109" s="33"/>
    </row>
    <row r="110" spans="1:5" ht="14.25" customHeight="1">
      <c r="A110" s="33"/>
      <c r="B110" s="33"/>
      <c r="C110" s="33"/>
      <c r="D110" s="33"/>
      <c r="E110" s="33"/>
    </row>
    <row r="111" spans="1:5" ht="14.25" customHeight="1">
      <c r="A111" s="33"/>
      <c r="B111" s="33"/>
      <c r="C111" s="33"/>
      <c r="D111" s="33"/>
      <c r="E111" s="33"/>
    </row>
    <row r="112" spans="1:5" ht="14.25" customHeight="1">
      <c r="A112" s="33"/>
      <c r="B112" s="33"/>
      <c r="C112" s="33"/>
      <c r="D112" s="33"/>
      <c r="E112" s="33"/>
    </row>
    <row r="113" spans="1:5" ht="14.25" customHeight="1">
      <c r="A113" s="33"/>
      <c r="B113" s="33"/>
      <c r="C113" s="33"/>
      <c r="D113" s="33"/>
      <c r="E113" s="33"/>
    </row>
    <row r="114" spans="1:5" ht="14.25" customHeight="1">
      <c r="A114" s="33"/>
      <c r="B114" s="33"/>
      <c r="C114" s="33"/>
      <c r="D114" s="33"/>
      <c r="E114" s="33"/>
    </row>
    <row r="115" spans="1:5" ht="14.25" customHeight="1">
      <c r="A115" s="33"/>
      <c r="B115" s="33"/>
      <c r="C115" s="33"/>
      <c r="D115" s="33"/>
      <c r="E115" s="33"/>
    </row>
    <row r="116" spans="1:5" ht="14.25" customHeight="1">
      <c r="A116" s="33"/>
      <c r="B116" s="33"/>
      <c r="C116" s="33"/>
      <c r="D116" s="33"/>
      <c r="E116" s="33"/>
    </row>
    <row r="117" spans="1:5" ht="14.25" customHeight="1">
      <c r="A117" s="33"/>
      <c r="B117" s="33"/>
      <c r="C117" s="33"/>
      <c r="D117" s="33"/>
      <c r="E117" s="33"/>
    </row>
    <row r="118" spans="1:5" ht="14.25" customHeight="1">
      <c r="A118" s="33"/>
      <c r="B118" s="33"/>
      <c r="C118" s="33"/>
      <c r="D118" s="33"/>
      <c r="E118" s="33"/>
    </row>
    <row r="119" spans="1:5" ht="14.25" customHeight="1">
      <c r="A119" s="33"/>
      <c r="B119" s="33"/>
      <c r="C119" s="33"/>
      <c r="D119" s="33"/>
      <c r="E119" s="33"/>
    </row>
    <row r="120" spans="1:5" ht="14.25" customHeight="1">
      <c r="A120" s="33"/>
      <c r="B120" s="33"/>
      <c r="C120" s="33"/>
      <c r="D120" s="33"/>
      <c r="E120" s="33"/>
    </row>
    <row r="121" spans="1:5" ht="14.25" customHeight="1">
      <c r="A121" s="33"/>
      <c r="B121" s="33"/>
      <c r="C121" s="33"/>
      <c r="D121" s="33"/>
      <c r="E121" s="33"/>
    </row>
    <row r="122" spans="1:5" ht="14.25" customHeight="1">
      <c r="A122" s="33"/>
      <c r="B122" s="33"/>
      <c r="C122" s="33"/>
      <c r="D122" s="33"/>
      <c r="E122" s="33"/>
    </row>
    <row r="123" spans="1:5" ht="14.25" customHeight="1">
      <c r="A123" s="33"/>
      <c r="B123" s="33"/>
      <c r="C123" s="33"/>
      <c r="D123" s="33"/>
      <c r="E123" s="33"/>
    </row>
    <row r="124" spans="1:5" ht="14.25" customHeight="1">
      <c r="A124" s="33"/>
      <c r="B124" s="33"/>
      <c r="C124" s="33"/>
      <c r="D124" s="33"/>
      <c r="E124" s="33"/>
    </row>
    <row r="125" spans="1:5" ht="14.25" customHeight="1">
      <c r="A125" s="33"/>
      <c r="B125" s="33"/>
      <c r="C125" s="33"/>
      <c r="D125" s="33"/>
      <c r="E125" s="33"/>
    </row>
    <row r="126" spans="1:5" ht="14.25" customHeight="1">
      <c r="A126" s="33"/>
      <c r="B126" s="33"/>
      <c r="C126" s="33"/>
      <c r="D126" s="33"/>
      <c r="E126" s="33"/>
    </row>
    <row r="127" spans="1:5" ht="14.25" customHeight="1">
      <c r="A127" s="33"/>
      <c r="B127" s="33"/>
      <c r="C127" s="33"/>
      <c r="D127" s="33"/>
      <c r="E127" s="33"/>
    </row>
    <row r="128" spans="1:5" ht="14.25" customHeight="1">
      <c r="A128" s="33"/>
      <c r="B128" s="33"/>
      <c r="C128" s="33"/>
      <c r="D128" s="33"/>
      <c r="E128" s="33"/>
    </row>
    <row r="129" spans="1:5" ht="14.25" customHeight="1">
      <c r="A129" s="33"/>
      <c r="B129" s="33"/>
      <c r="C129" s="33"/>
      <c r="D129" s="33"/>
      <c r="E129" s="33"/>
    </row>
    <row r="130" spans="1:5" ht="14.25" customHeight="1">
      <c r="A130" s="33"/>
      <c r="B130" s="33"/>
      <c r="C130" s="33"/>
      <c r="D130" s="33"/>
      <c r="E130" s="33"/>
    </row>
    <row r="131" spans="1:5" ht="14.25" customHeight="1">
      <c r="A131" s="33"/>
      <c r="B131" s="33"/>
      <c r="C131" s="33"/>
      <c r="D131" s="33"/>
      <c r="E131" s="33"/>
    </row>
    <row r="132" spans="1:5" ht="14.25" customHeight="1">
      <c r="A132" s="33"/>
      <c r="B132" s="33"/>
      <c r="C132" s="33"/>
      <c r="D132" s="33"/>
      <c r="E132" s="33"/>
    </row>
    <row r="133" spans="1:5" ht="14.25" customHeight="1">
      <c r="A133" s="33"/>
      <c r="B133" s="33"/>
      <c r="C133" s="33"/>
      <c r="D133" s="33"/>
      <c r="E133" s="33"/>
    </row>
    <row r="134" spans="1:5" ht="14.25" customHeight="1">
      <c r="A134" s="33"/>
      <c r="B134" s="33"/>
      <c r="C134" s="33"/>
      <c r="D134" s="33"/>
      <c r="E134" s="33"/>
    </row>
    <row r="135" spans="1:5" ht="14.25" customHeight="1">
      <c r="A135" s="33"/>
      <c r="B135" s="33"/>
      <c r="C135" s="33"/>
      <c r="D135" s="33"/>
      <c r="E135" s="33"/>
    </row>
    <row r="136" spans="1:5" ht="14.25" customHeight="1">
      <c r="A136" s="33"/>
      <c r="B136" s="33"/>
      <c r="C136" s="33"/>
      <c r="D136" s="33"/>
      <c r="E136" s="33"/>
    </row>
    <row r="137" spans="1:5" ht="14.25" customHeight="1">
      <c r="A137" s="33"/>
      <c r="B137" s="33"/>
      <c r="C137" s="33"/>
      <c r="D137" s="33"/>
      <c r="E137" s="33"/>
    </row>
    <row r="138" spans="1:5" ht="14.25" customHeight="1">
      <c r="A138" s="33"/>
      <c r="B138" s="33"/>
      <c r="C138" s="33"/>
      <c r="D138" s="33"/>
      <c r="E138" s="33"/>
    </row>
    <row r="139" spans="1:5" ht="14.25" customHeight="1">
      <c r="A139" s="33"/>
      <c r="B139" s="33"/>
      <c r="C139" s="33"/>
      <c r="D139" s="33"/>
      <c r="E139" s="33"/>
    </row>
    <row r="140" spans="1:5" ht="14.25" customHeight="1">
      <c r="A140" s="33"/>
      <c r="B140" s="33"/>
      <c r="C140" s="33"/>
      <c r="D140" s="33"/>
      <c r="E140" s="33"/>
    </row>
    <row r="141" spans="1:5" ht="14.25" customHeight="1">
      <c r="A141" s="33"/>
      <c r="B141" s="33"/>
      <c r="C141" s="33"/>
      <c r="D141" s="33"/>
      <c r="E141" s="33"/>
    </row>
    <row r="142" spans="1:5" ht="14.25" customHeight="1">
      <c r="A142" s="33"/>
      <c r="B142" s="33"/>
      <c r="C142" s="33"/>
      <c r="D142" s="33"/>
      <c r="E142" s="33"/>
    </row>
    <row r="143" spans="1:5" ht="14.25" customHeight="1">
      <c r="A143" s="33"/>
      <c r="B143" s="33"/>
      <c r="C143" s="33"/>
      <c r="D143" s="33"/>
      <c r="E143" s="33"/>
    </row>
    <row r="144" spans="1:5" ht="14.25" customHeight="1">
      <c r="A144" s="33"/>
      <c r="B144" s="33"/>
      <c r="C144" s="33"/>
      <c r="D144" s="33"/>
      <c r="E144" s="33"/>
    </row>
    <row r="145" spans="1:5" ht="14.25" customHeight="1">
      <c r="A145" s="33"/>
      <c r="B145" s="33"/>
      <c r="C145" s="33"/>
      <c r="D145" s="33"/>
      <c r="E145" s="33"/>
    </row>
    <row r="146" spans="1:5" ht="14.25" customHeight="1">
      <c r="A146" s="33"/>
      <c r="B146" s="33"/>
      <c r="C146" s="33"/>
      <c r="D146" s="33"/>
      <c r="E146" s="33"/>
    </row>
    <row r="147" spans="1:5" ht="14.25" customHeight="1">
      <c r="A147" s="33"/>
      <c r="B147" s="33"/>
      <c r="C147" s="33"/>
      <c r="D147" s="33"/>
      <c r="E147" s="33"/>
    </row>
    <row r="148" spans="1:5" ht="14.25" customHeight="1">
      <c r="A148" s="33"/>
      <c r="B148" s="33"/>
      <c r="C148" s="33"/>
      <c r="D148" s="33"/>
      <c r="E148" s="33"/>
    </row>
    <row r="149" spans="1:5" ht="14.25" customHeight="1">
      <c r="A149" s="33"/>
      <c r="B149" s="33"/>
      <c r="C149" s="33"/>
      <c r="D149" s="33"/>
      <c r="E149" s="33"/>
    </row>
    <row r="150" spans="1:5" ht="14.25" customHeight="1">
      <c r="A150" s="33"/>
      <c r="B150" s="33"/>
      <c r="C150" s="33"/>
      <c r="D150" s="33"/>
      <c r="E150" s="33"/>
    </row>
    <row r="151" spans="1:5" ht="14.25" customHeight="1">
      <c r="A151" s="33"/>
      <c r="B151" s="33"/>
      <c r="C151" s="33"/>
      <c r="D151" s="33"/>
      <c r="E151" s="33"/>
    </row>
    <row r="152" spans="1:5" ht="14.25" customHeight="1">
      <c r="A152" s="33"/>
      <c r="B152" s="33"/>
      <c r="C152" s="33"/>
      <c r="D152" s="33"/>
      <c r="E152" s="33"/>
    </row>
    <row r="153" spans="1:5" ht="14.25" customHeight="1">
      <c r="A153" s="33"/>
      <c r="B153" s="33"/>
      <c r="C153" s="33"/>
      <c r="D153" s="33"/>
      <c r="E153" s="33"/>
    </row>
    <row r="154" spans="1:5" ht="14.25" customHeight="1">
      <c r="A154" s="33"/>
      <c r="B154" s="33"/>
      <c r="C154" s="33"/>
      <c r="D154" s="33"/>
      <c r="E154" s="33"/>
    </row>
    <row r="155" spans="1:5" ht="14.25" customHeight="1">
      <c r="A155" s="33"/>
      <c r="B155" s="33"/>
      <c r="C155" s="33"/>
      <c r="D155" s="33"/>
      <c r="E155" s="33"/>
    </row>
    <row r="156" spans="1:5" ht="14.25" customHeight="1">
      <c r="A156" s="33"/>
      <c r="B156" s="33"/>
      <c r="C156" s="33"/>
      <c r="D156" s="33"/>
      <c r="E156" s="33"/>
    </row>
    <row r="157" spans="1:5" ht="14.25" customHeight="1">
      <c r="A157" s="33"/>
      <c r="B157" s="33"/>
      <c r="C157" s="33"/>
      <c r="D157" s="33"/>
      <c r="E157" s="33"/>
    </row>
    <row r="158" spans="1:5" ht="14.25" customHeight="1">
      <c r="A158" s="33"/>
      <c r="B158" s="33"/>
      <c r="C158" s="33"/>
      <c r="D158" s="33"/>
      <c r="E158" s="33"/>
    </row>
    <row r="159" spans="1:5" ht="14.25" customHeight="1">
      <c r="A159" s="33"/>
      <c r="B159" s="33"/>
      <c r="C159" s="33"/>
      <c r="D159" s="33"/>
      <c r="E159" s="33"/>
    </row>
    <row r="160" spans="1:5" ht="14.25" customHeight="1">
      <c r="A160" s="33"/>
      <c r="B160" s="33"/>
      <c r="C160" s="33"/>
      <c r="D160" s="33"/>
      <c r="E160" s="33"/>
    </row>
    <row r="161" spans="1:5" ht="14.25" customHeight="1">
      <c r="A161" s="33"/>
      <c r="B161" s="33"/>
      <c r="C161" s="33"/>
      <c r="D161" s="33"/>
      <c r="E161" s="33"/>
    </row>
    <row r="162" spans="1:5" ht="14.25" customHeight="1">
      <c r="A162" s="33"/>
      <c r="B162" s="33"/>
      <c r="C162" s="33"/>
      <c r="D162" s="33"/>
      <c r="E162" s="33"/>
    </row>
    <row r="163" spans="1:5" ht="14.25" customHeight="1">
      <c r="A163" s="33"/>
      <c r="B163" s="33"/>
      <c r="C163" s="33"/>
      <c r="D163" s="33"/>
      <c r="E163" s="33"/>
    </row>
    <row r="164" spans="1:5" ht="14.25" customHeight="1">
      <c r="A164" s="33"/>
      <c r="B164" s="33"/>
      <c r="C164" s="33"/>
      <c r="D164" s="33"/>
      <c r="E164" s="33"/>
    </row>
    <row r="165" spans="1:5" ht="14.25" customHeight="1">
      <c r="A165" s="33"/>
      <c r="B165" s="33"/>
      <c r="C165" s="33"/>
      <c r="D165" s="33"/>
      <c r="E165" s="33"/>
    </row>
    <row r="166" spans="1:5" ht="14.25" customHeight="1">
      <c r="A166" s="33"/>
      <c r="B166" s="33"/>
      <c r="C166" s="33"/>
      <c r="D166" s="33"/>
      <c r="E166" s="33"/>
    </row>
    <row r="167" spans="1:5" ht="14.25" customHeight="1">
      <c r="A167" s="33"/>
      <c r="B167" s="33"/>
      <c r="C167" s="33"/>
      <c r="D167" s="33"/>
      <c r="E167" s="33"/>
    </row>
    <row r="168" spans="1:5" ht="14.25" customHeight="1">
      <c r="A168" s="33"/>
      <c r="B168" s="33"/>
      <c r="C168" s="33"/>
      <c r="D168" s="33"/>
      <c r="E168" s="33"/>
    </row>
    <row r="169" spans="1:5" ht="14.25" customHeight="1">
      <c r="A169" s="33"/>
      <c r="B169" s="33"/>
      <c r="C169" s="33"/>
      <c r="D169" s="33"/>
      <c r="E169" s="33"/>
    </row>
    <row r="170" spans="1:5" ht="14.25" customHeight="1">
      <c r="A170" s="33"/>
      <c r="B170" s="33"/>
      <c r="C170" s="33"/>
      <c r="D170" s="33"/>
      <c r="E170" s="33"/>
    </row>
    <row r="171" spans="1:5" ht="14.25" customHeight="1">
      <c r="A171" s="33"/>
      <c r="B171" s="33"/>
      <c r="C171" s="33"/>
      <c r="D171" s="33"/>
      <c r="E171" s="33"/>
    </row>
    <row r="172" spans="1:5" ht="14.25" customHeight="1">
      <c r="A172" s="33"/>
      <c r="B172" s="33"/>
      <c r="C172" s="33"/>
      <c r="D172" s="33"/>
      <c r="E172" s="33"/>
    </row>
    <row r="173" spans="1:5" ht="14.25" customHeight="1">
      <c r="A173" s="33"/>
      <c r="B173" s="33"/>
      <c r="C173" s="33"/>
      <c r="D173" s="33"/>
      <c r="E173" s="33"/>
    </row>
    <row r="174" spans="1:5" ht="14.25" customHeight="1">
      <c r="A174" s="33"/>
      <c r="B174" s="33"/>
      <c r="C174" s="33"/>
      <c r="D174" s="33"/>
      <c r="E174" s="33"/>
    </row>
    <row r="175" spans="1:5" ht="14.25" customHeight="1">
      <c r="A175" s="33"/>
      <c r="B175" s="33"/>
      <c r="C175" s="33"/>
      <c r="D175" s="33"/>
      <c r="E175" s="33"/>
    </row>
    <row r="176" spans="1:5" ht="14.25" customHeight="1">
      <c r="A176" s="33"/>
      <c r="B176" s="33"/>
      <c r="C176" s="33"/>
      <c r="D176" s="33"/>
      <c r="E176" s="33"/>
    </row>
    <row r="177" spans="1:5" ht="14.25" customHeight="1">
      <c r="A177" s="33"/>
      <c r="B177" s="33"/>
      <c r="C177" s="33"/>
      <c r="D177" s="33"/>
      <c r="E177" s="33"/>
    </row>
    <row r="178" spans="1:5" ht="14.25" customHeight="1">
      <c r="A178" s="33"/>
      <c r="B178" s="33"/>
      <c r="C178" s="33"/>
      <c r="D178" s="33"/>
      <c r="E178" s="33"/>
    </row>
    <row r="179" spans="1:5" ht="14.25" customHeight="1">
      <c r="A179" s="33"/>
      <c r="B179" s="33"/>
      <c r="C179" s="33"/>
      <c r="D179" s="33"/>
      <c r="E179" s="33"/>
    </row>
    <row r="180" spans="1:5" ht="14.25" customHeight="1">
      <c r="A180" s="33"/>
      <c r="B180" s="33"/>
      <c r="C180" s="33"/>
      <c r="D180" s="33"/>
      <c r="E180" s="33"/>
    </row>
    <row r="181" spans="1:5" ht="14.25" customHeight="1">
      <c r="A181" s="33"/>
      <c r="B181" s="33"/>
      <c r="C181" s="33"/>
      <c r="D181" s="33"/>
      <c r="E181" s="33"/>
    </row>
    <row r="182" spans="1:5" ht="14.25" customHeight="1">
      <c r="A182" s="33"/>
      <c r="B182" s="33"/>
      <c r="C182" s="33"/>
      <c r="D182" s="33"/>
      <c r="E182" s="33"/>
    </row>
    <row r="183" spans="1:5" ht="14.25" customHeight="1">
      <c r="A183" s="33"/>
      <c r="B183" s="33"/>
      <c r="C183" s="33"/>
      <c r="D183" s="33"/>
      <c r="E183" s="33"/>
    </row>
    <row r="184" spans="1:5" ht="14.25" customHeight="1">
      <c r="A184" s="33"/>
      <c r="B184" s="33"/>
      <c r="C184" s="33"/>
      <c r="D184" s="33"/>
      <c r="E184" s="33"/>
    </row>
    <row r="185" spans="1:5" ht="14.25" customHeight="1">
      <c r="A185" s="33"/>
      <c r="B185" s="33"/>
      <c r="C185" s="33"/>
      <c r="D185" s="33"/>
      <c r="E185" s="33"/>
    </row>
    <row r="186" spans="1:5" ht="14.25" customHeight="1">
      <c r="A186" s="33"/>
      <c r="B186" s="33"/>
      <c r="C186" s="33"/>
      <c r="D186" s="33"/>
      <c r="E186" s="33"/>
    </row>
    <row r="187" spans="1:5" ht="14.25" customHeight="1">
      <c r="A187" s="33"/>
      <c r="B187" s="33"/>
      <c r="C187" s="33"/>
      <c r="D187" s="33"/>
      <c r="E187" s="33"/>
    </row>
    <row r="188" spans="1:5" ht="14.25" customHeight="1">
      <c r="A188" s="33"/>
      <c r="B188" s="33"/>
      <c r="C188" s="33"/>
      <c r="D188" s="33"/>
      <c r="E188" s="33"/>
    </row>
    <row r="189" spans="1:5" ht="14.25" customHeight="1">
      <c r="A189" s="33"/>
      <c r="B189" s="33"/>
      <c r="C189" s="33"/>
      <c r="D189" s="33"/>
      <c r="E189" s="33"/>
    </row>
    <row r="190" spans="1:5" ht="14.25" customHeight="1">
      <c r="A190" s="33"/>
      <c r="B190" s="33"/>
      <c r="C190" s="33"/>
      <c r="D190" s="33"/>
      <c r="E190" s="33"/>
    </row>
    <row r="191" spans="1:5" ht="14.25" customHeight="1">
      <c r="A191" s="33"/>
      <c r="B191" s="33"/>
      <c r="C191" s="33"/>
      <c r="D191" s="33"/>
      <c r="E191" s="33"/>
    </row>
    <row r="192" spans="1:5" ht="14.25" customHeight="1">
      <c r="A192" s="33"/>
      <c r="B192" s="33"/>
      <c r="C192" s="33"/>
      <c r="D192" s="33"/>
      <c r="E192" s="33"/>
    </row>
    <row r="193" spans="1:5" ht="14.25" customHeight="1">
      <c r="A193" s="33"/>
      <c r="B193" s="33"/>
      <c r="C193" s="33"/>
      <c r="D193" s="33"/>
      <c r="E193" s="33"/>
    </row>
    <row r="194" spans="1:5" ht="14.25" customHeight="1">
      <c r="A194" s="33"/>
      <c r="B194" s="33"/>
      <c r="C194" s="33"/>
      <c r="D194" s="33"/>
      <c r="E194" s="33"/>
    </row>
    <row r="195" spans="1:5" ht="14.25" customHeight="1">
      <c r="A195" s="33"/>
      <c r="B195" s="33"/>
      <c r="C195" s="33"/>
      <c r="D195" s="33"/>
      <c r="E195" s="33"/>
    </row>
    <row r="196" spans="1:5" ht="14.25" customHeight="1">
      <c r="A196" s="33"/>
      <c r="B196" s="33"/>
      <c r="C196" s="33"/>
      <c r="D196" s="33"/>
      <c r="E196" s="33"/>
    </row>
    <row r="197" spans="1:5" ht="14.25" customHeight="1">
      <c r="A197" s="33"/>
      <c r="B197" s="33"/>
      <c r="C197" s="33"/>
      <c r="D197" s="33"/>
      <c r="E197" s="33"/>
    </row>
    <row r="198" spans="1:5" ht="14.25" customHeight="1">
      <c r="A198" s="33"/>
      <c r="B198" s="33"/>
      <c r="C198" s="33"/>
      <c r="D198" s="33"/>
      <c r="E198" s="33"/>
    </row>
    <row r="199" spans="1:5" ht="14.25" customHeight="1">
      <c r="A199" s="33"/>
      <c r="B199" s="33"/>
      <c r="C199" s="33"/>
      <c r="D199" s="33"/>
      <c r="E199" s="33"/>
    </row>
    <row r="200" spans="1:5" ht="14.25" customHeight="1">
      <c r="A200" s="33"/>
      <c r="B200" s="33"/>
      <c r="C200" s="33"/>
      <c r="D200" s="33"/>
      <c r="E200" s="33"/>
    </row>
    <row r="201" spans="1:5" ht="14.25" customHeight="1">
      <c r="A201" s="33"/>
      <c r="B201" s="33"/>
      <c r="C201" s="33"/>
      <c r="D201" s="33"/>
      <c r="E201" s="33"/>
    </row>
    <row r="202" spans="1:5" ht="14.25" customHeight="1">
      <c r="A202" s="33"/>
      <c r="B202" s="33"/>
      <c r="C202" s="33"/>
      <c r="D202" s="33"/>
      <c r="E202" s="33"/>
    </row>
    <row r="203" spans="1:5" ht="14.25" customHeight="1">
      <c r="A203" s="33"/>
      <c r="B203" s="33"/>
      <c r="C203" s="33"/>
      <c r="D203" s="33"/>
      <c r="E203" s="33"/>
    </row>
    <row r="204" spans="1:5" ht="14.25" customHeight="1">
      <c r="A204" s="33"/>
      <c r="B204" s="33"/>
      <c r="C204" s="33"/>
      <c r="D204" s="33"/>
      <c r="E204" s="33"/>
    </row>
    <row r="205" spans="1:5" ht="14.25" customHeight="1">
      <c r="A205" s="33"/>
      <c r="B205" s="33"/>
      <c r="C205" s="33"/>
      <c r="D205" s="33"/>
      <c r="E205" s="33"/>
    </row>
    <row r="206" spans="1:5" ht="14.25" customHeight="1">
      <c r="A206" s="33"/>
      <c r="B206" s="33"/>
      <c r="C206" s="33"/>
      <c r="D206" s="33"/>
      <c r="E206" s="33"/>
    </row>
    <row r="207" spans="1:5" ht="14.25" customHeight="1">
      <c r="A207" s="33"/>
      <c r="B207" s="33"/>
      <c r="C207" s="33"/>
      <c r="D207" s="33"/>
      <c r="E207" s="33"/>
    </row>
    <row r="208" spans="1:5" ht="14.25" customHeight="1">
      <c r="A208" s="33"/>
      <c r="B208" s="33"/>
      <c r="C208" s="33"/>
      <c r="D208" s="33"/>
      <c r="E208" s="33"/>
    </row>
    <row r="209" spans="1:5" ht="14.25" customHeight="1">
      <c r="A209" s="33"/>
      <c r="B209" s="33"/>
      <c r="C209" s="33"/>
      <c r="D209" s="33"/>
      <c r="E209" s="33"/>
    </row>
    <row r="210" spans="1:5" ht="14.25" customHeight="1">
      <c r="A210" s="33"/>
      <c r="B210" s="33"/>
      <c r="C210" s="33"/>
      <c r="D210" s="33"/>
      <c r="E210" s="33"/>
    </row>
    <row r="211" spans="1:5" ht="14.25" customHeight="1">
      <c r="A211" s="33"/>
      <c r="B211" s="33"/>
      <c r="C211" s="33"/>
      <c r="D211" s="33"/>
      <c r="E211" s="33"/>
    </row>
    <row r="212" spans="1:5" ht="14.25" customHeight="1">
      <c r="A212" s="33"/>
      <c r="B212" s="33"/>
      <c r="C212" s="33"/>
      <c r="D212" s="33"/>
      <c r="E212" s="33"/>
    </row>
    <row r="213" spans="1:5" ht="14.25" customHeight="1">
      <c r="A213" s="33"/>
      <c r="B213" s="33"/>
      <c r="C213" s="33"/>
      <c r="D213" s="33"/>
      <c r="E213" s="33"/>
    </row>
    <row r="214" spans="1:5" ht="14.25" customHeight="1">
      <c r="A214" s="33"/>
      <c r="B214" s="33"/>
      <c r="C214" s="33"/>
      <c r="D214" s="33"/>
      <c r="E214" s="33"/>
    </row>
    <row r="215" spans="1:5" ht="14.25" customHeight="1">
      <c r="A215" s="33"/>
      <c r="B215" s="33"/>
      <c r="C215" s="33"/>
      <c r="D215" s="33"/>
      <c r="E215" s="33"/>
    </row>
    <row r="216" spans="1:5" ht="14.25" customHeight="1">
      <c r="A216" s="33"/>
      <c r="B216" s="33"/>
      <c r="C216" s="33"/>
      <c r="D216" s="33"/>
      <c r="E216" s="33"/>
    </row>
    <row r="217" spans="1:5" ht="14.25" customHeight="1">
      <c r="A217" s="33"/>
      <c r="B217" s="33"/>
      <c r="C217" s="33"/>
      <c r="D217" s="33"/>
      <c r="E217" s="33"/>
    </row>
    <row r="218" spans="1:5" ht="14.25" customHeight="1">
      <c r="A218" s="33"/>
      <c r="B218" s="33"/>
      <c r="C218" s="33"/>
      <c r="D218" s="33"/>
      <c r="E218" s="33"/>
    </row>
    <row r="219" spans="1:5" ht="14.25" customHeight="1">
      <c r="A219" s="33"/>
      <c r="B219" s="33"/>
      <c r="C219" s="33"/>
      <c r="D219" s="33"/>
      <c r="E219" s="33"/>
    </row>
    <row r="220" spans="1:5" ht="14.25" customHeight="1">
      <c r="A220" s="33"/>
      <c r="B220" s="33"/>
      <c r="C220" s="33"/>
      <c r="D220" s="33"/>
      <c r="E220" s="33"/>
    </row>
    <row r="221" spans="1:5" ht="14.25" customHeight="1">
      <c r="A221" s="33"/>
      <c r="B221" s="33"/>
      <c r="C221" s="33"/>
      <c r="D221" s="33"/>
      <c r="E221" s="33"/>
    </row>
    <row r="222" spans="1:5" ht="14.25" customHeight="1">
      <c r="A222" s="33"/>
      <c r="B222" s="33"/>
      <c r="C222" s="33"/>
      <c r="D222" s="33"/>
      <c r="E222" s="33"/>
    </row>
    <row r="223" spans="1:5" ht="14.25" customHeight="1">
      <c r="A223" s="33"/>
      <c r="B223" s="33"/>
      <c r="C223" s="33"/>
      <c r="D223" s="33"/>
      <c r="E223" s="33"/>
    </row>
    <row r="224" spans="1:5" ht="14.25" customHeight="1">
      <c r="A224" s="33"/>
      <c r="B224" s="33"/>
      <c r="C224" s="33"/>
      <c r="D224" s="33"/>
      <c r="E224" s="33"/>
    </row>
    <row r="225" spans="1:5" ht="14.25" customHeight="1">
      <c r="A225" s="33"/>
      <c r="B225" s="33"/>
      <c r="C225" s="33"/>
      <c r="D225" s="33"/>
      <c r="E225" s="33"/>
    </row>
    <row r="226" spans="1:5" ht="14.25" customHeight="1">
      <c r="A226" s="33"/>
      <c r="B226" s="33"/>
      <c r="C226" s="33"/>
      <c r="D226" s="33"/>
      <c r="E226" s="33"/>
    </row>
    <row r="227" spans="1:5" ht="14.25" customHeight="1">
      <c r="A227" s="33"/>
      <c r="B227" s="33"/>
      <c r="C227" s="33"/>
      <c r="D227" s="33"/>
      <c r="E227" s="33"/>
    </row>
    <row r="228" spans="1:5" ht="14.25" customHeight="1">
      <c r="A228" s="33"/>
      <c r="B228" s="33"/>
      <c r="C228" s="33"/>
      <c r="D228" s="33"/>
      <c r="E228" s="33"/>
    </row>
    <row r="229" spans="1:5" ht="14.25" customHeight="1">
      <c r="A229" s="33"/>
      <c r="B229" s="33"/>
      <c r="C229" s="33"/>
      <c r="D229" s="33"/>
      <c r="E229" s="33"/>
    </row>
    <row r="230" spans="1:5" ht="14.25" customHeight="1">
      <c r="A230" s="33"/>
      <c r="B230" s="33"/>
      <c r="C230" s="33"/>
      <c r="D230" s="33"/>
      <c r="E230" s="33"/>
    </row>
    <row r="231" spans="1:5" ht="14.25" customHeight="1">
      <c r="A231" s="33"/>
      <c r="B231" s="33"/>
      <c r="C231" s="33"/>
      <c r="D231" s="33"/>
      <c r="E231" s="33"/>
    </row>
    <row r="232" spans="1:5" ht="14.25" customHeight="1">
      <c r="A232" s="33"/>
      <c r="B232" s="33"/>
      <c r="C232" s="33"/>
      <c r="D232" s="33"/>
      <c r="E232" s="33"/>
    </row>
    <row r="233" spans="1:5" ht="14.25" customHeight="1">
      <c r="A233" s="33"/>
      <c r="B233" s="33"/>
      <c r="C233" s="33"/>
      <c r="D233" s="33"/>
      <c r="E233" s="33"/>
    </row>
    <row r="234" spans="1:5" ht="14.25" customHeight="1">
      <c r="A234" s="33"/>
      <c r="B234" s="33"/>
      <c r="C234" s="33"/>
      <c r="D234" s="33"/>
      <c r="E234" s="33"/>
    </row>
    <row r="235" spans="1:5" ht="14.25" customHeight="1">
      <c r="A235" s="33"/>
      <c r="B235" s="33"/>
      <c r="C235" s="33"/>
      <c r="D235" s="33"/>
      <c r="E235" s="33"/>
    </row>
    <row r="236" spans="1:5" ht="14.25" customHeight="1">
      <c r="A236" s="33"/>
      <c r="B236" s="33"/>
      <c r="C236" s="33"/>
      <c r="D236" s="33"/>
      <c r="E236" s="33"/>
    </row>
    <row r="237" spans="1:5" ht="14.25" customHeight="1">
      <c r="A237" s="33"/>
      <c r="B237" s="33"/>
      <c r="C237" s="33"/>
      <c r="D237" s="33"/>
      <c r="E237" s="33"/>
    </row>
    <row r="238" spans="1:5" ht="14.25" customHeight="1">
      <c r="A238" s="33"/>
      <c r="B238" s="33"/>
      <c r="C238" s="33"/>
      <c r="D238" s="33"/>
      <c r="E238" s="33"/>
    </row>
    <row r="239" spans="1:5" ht="14.25" customHeight="1">
      <c r="A239" s="33"/>
      <c r="B239" s="33"/>
      <c r="C239" s="33"/>
      <c r="D239" s="33"/>
      <c r="E239" s="33"/>
    </row>
    <row r="240" spans="1:5" ht="14.25" customHeight="1">
      <c r="A240" s="33"/>
      <c r="B240" s="33"/>
      <c r="C240" s="33"/>
      <c r="D240" s="33"/>
      <c r="E240" s="33"/>
    </row>
    <row r="241" spans="1:5" ht="14.25" customHeight="1">
      <c r="A241" s="33"/>
      <c r="B241" s="33"/>
      <c r="C241" s="33"/>
      <c r="D241" s="33"/>
      <c r="E241" s="33"/>
    </row>
    <row r="242" spans="1:5" ht="14.25" customHeight="1">
      <c r="A242" s="33"/>
      <c r="B242" s="33"/>
      <c r="C242" s="33"/>
      <c r="D242" s="33"/>
      <c r="E242" s="33"/>
    </row>
    <row r="243" spans="1:5" ht="14.25" customHeight="1">
      <c r="A243" s="33"/>
      <c r="B243" s="33"/>
      <c r="C243" s="33"/>
      <c r="D243" s="33"/>
      <c r="E243" s="33"/>
    </row>
    <row r="244" spans="1:5" ht="14.25" customHeight="1">
      <c r="A244" s="33"/>
      <c r="B244" s="33"/>
      <c r="C244" s="33"/>
      <c r="D244" s="33"/>
      <c r="E244" s="33"/>
    </row>
    <row r="245" spans="1:5" ht="14.25" customHeight="1">
      <c r="A245" s="33"/>
      <c r="B245" s="33"/>
      <c r="C245" s="33"/>
      <c r="D245" s="33"/>
      <c r="E245" s="33"/>
    </row>
    <row r="246" spans="1:5" ht="14.25" customHeight="1">
      <c r="A246" s="33"/>
      <c r="B246" s="33"/>
      <c r="C246" s="33"/>
      <c r="D246" s="33"/>
      <c r="E246" s="33"/>
    </row>
    <row r="247" spans="1:5" ht="14.25" customHeight="1">
      <c r="A247" s="33"/>
      <c r="B247" s="33"/>
      <c r="C247" s="33"/>
      <c r="D247" s="33"/>
      <c r="E247" s="33"/>
    </row>
    <row r="248" spans="1:5" ht="14.25" customHeight="1">
      <c r="A248" s="33"/>
      <c r="B248" s="33"/>
      <c r="C248" s="33"/>
      <c r="D248" s="33"/>
      <c r="E248" s="33"/>
    </row>
    <row r="249" spans="1:5" ht="14.25" customHeight="1">
      <c r="A249" s="33"/>
      <c r="B249" s="33"/>
      <c r="C249" s="33"/>
      <c r="D249" s="33"/>
      <c r="E249" s="33"/>
    </row>
    <row r="250" spans="1:5" ht="14.25" customHeight="1">
      <c r="A250" s="33"/>
      <c r="B250" s="33"/>
      <c r="C250" s="33"/>
      <c r="D250" s="33"/>
      <c r="E250" s="33"/>
    </row>
    <row r="251" spans="1:5" ht="14.25" customHeight="1">
      <c r="A251" s="33"/>
      <c r="B251" s="33"/>
      <c r="C251" s="33"/>
      <c r="D251" s="33"/>
      <c r="E251" s="33"/>
    </row>
    <row r="252" spans="1:5" ht="14.25" customHeight="1">
      <c r="A252" s="33"/>
      <c r="B252" s="33"/>
      <c r="C252" s="33"/>
      <c r="D252" s="33"/>
      <c r="E252" s="33"/>
    </row>
    <row r="253" spans="1:5" ht="14.25" customHeight="1">
      <c r="A253" s="33"/>
      <c r="B253" s="33"/>
      <c r="C253" s="33"/>
      <c r="D253" s="33"/>
      <c r="E253" s="33"/>
    </row>
    <row r="254" spans="1:5" ht="14.25" customHeight="1">
      <c r="A254" s="33"/>
      <c r="B254" s="33"/>
      <c r="C254" s="33"/>
      <c r="D254" s="33"/>
      <c r="E254" s="33"/>
    </row>
    <row r="255" spans="1:5" ht="14.25" customHeight="1">
      <c r="A255" s="33"/>
      <c r="B255" s="33"/>
      <c r="C255" s="33"/>
      <c r="D255" s="33"/>
      <c r="E255" s="33"/>
    </row>
    <row r="256" spans="1:5" ht="14.25" customHeight="1">
      <c r="A256" s="33"/>
      <c r="B256" s="33"/>
      <c r="C256" s="33"/>
      <c r="D256" s="33"/>
      <c r="E256" s="33"/>
    </row>
    <row r="257" spans="1:5" ht="14.25" customHeight="1">
      <c r="A257" s="33"/>
      <c r="B257" s="33"/>
      <c r="C257" s="33"/>
      <c r="D257" s="33"/>
      <c r="E257" s="33"/>
    </row>
    <row r="258" spans="1:5" ht="14.25" customHeight="1">
      <c r="A258" s="32"/>
      <c r="B258" s="32"/>
      <c r="C258" s="33"/>
      <c r="D258" s="32"/>
      <c r="E258" s="32"/>
    </row>
    <row r="259" spans="1:5" ht="14.25" customHeight="1">
      <c r="A259" s="32"/>
      <c r="B259" s="32"/>
      <c r="C259" s="33"/>
      <c r="D259" s="32"/>
      <c r="E259" s="32"/>
    </row>
    <row r="260" spans="1:5" ht="14.25" customHeight="1">
      <c r="A260" s="32"/>
      <c r="B260" s="32"/>
      <c r="C260" s="33"/>
      <c r="D260" s="32"/>
      <c r="E260" s="32"/>
    </row>
    <row r="261" spans="1:5" ht="14.25" customHeight="1">
      <c r="A261" s="32"/>
      <c r="B261" s="32"/>
      <c r="C261" s="33"/>
      <c r="D261" s="32"/>
      <c r="E261" s="32"/>
    </row>
    <row r="262" spans="1:5" ht="14.25" customHeight="1">
      <c r="A262" s="32"/>
      <c r="B262" s="32"/>
      <c r="C262" s="32"/>
      <c r="D262" s="32"/>
      <c r="E262" s="32"/>
    </row>
    <row r="263" spans="1:5" ht="14.25" customHeight="1">
      <c r="A263" s="32"/>
      <c r="B263" s="32"/>
      <c r="C263" s="32"/>
      <c r="D263" s="32"/>
      <c r="E263" s="32"/>
    </row>
    <row r="264" spans="1:5" ht="14.25" customHeight="1">
      <c r="A264" s="32"/>
      <c r="B264" s="32"/>
      <c r="C264" s="32"/>
      <c r="D264" s="32"/>
      <c r="E264" s="32"/>
    </row>
    <row r="265" spans="1:5" ht="14.25" customHeight="1">
      <c r="A265" s="32"/>
      <c r="B265" s="32"/>
      <c r="C265" s="32"/>
      <c r="D265" s="32"/>
      <c r="E265" s="32"/>
    </row>
    <row r="266" spans="1:5" ht="14.25" customHeight="1">
      <c r="A266" s="32"/>
      <c r="B266" s="32"/>
      <c r="C266" s="32"/>
      <c r="D266" s="32"/>
      <c r="E266" s="32"/>
    </row>
    <row r="267" spans="1:5" ht="14.25" customHeight="1">
      <c r="A267" s="32"/>
      <c r="B267" s="32"/>
      <c r="C267" s="32"/>
      <c r="D267" s="32"/>
      <c r="E267" s="32"/>
    </row>
    <row r="268" spans="1:5" ht="14.25" customHeight="1">
      <c r="A268" s="32"/>
      <c r="B268" s="32"/>
      <c r="C268" s="32"/>
      <c r="D268" s="32"/>
      <c r="E268" s="32"/>
    </row>
    <row r="269" spans="1:5" ht="14.25" customHeight="1">
      <c r="A269" s="32"/>
      <c r="B269" s="32"/>
      <c r="C269" s="32"/>
      <c r="D269" s="32"/>
      <c r="E269" s="32"/>
    </row>
    <row r="270" spans="1:5" ht="14.25" customHeight="1">
      <c r="A270" s="32"/>
      <c r="B270" s="32"/>
      <c r="C270" s="32"/>
      <c r="D270" s="32"/>
      <c r="E270" s="32"/>
    </row>
    <row r="271" spans="1:5" ht="14.25" customHeight="1">
      <c r="A271" s="32"/>
      <c r="B271" s="32"/>
      <c r="C271" s="32"/>
      <c r="D271" s="32"/>
      <c r="E271" s="32"/>
    </row>
    <row r="272" spans="1:5" ht="14.25" customHeight="1">
      <c r="A272" s="32"/>
      <c r="B272" s="32"/>
      <c r="C272" s="32"/>
      <c r="D272" s="32"/>
      <c r="E272" s="32"/>
    </row>
    <row r="273" spans="1:5" ht="14.25" customHeight="1">
      <c r="A273" s="32"/>
      <c r="B273" s="32"/>
      <c r="C273" s="32"/>
      <c r="D273" s="32"/>
      <c r="E273" s="32"/>
    </row>
    <row r="274" spans="1:5" ht="14.25" customHeight="1">
      <c r="A274" s="32"/>
      <c r="B274" s="32"/>
      <c r="C274" s="32"/>
      <c r="D274" s="32"/>
      <c r="E274" s="32"/>
    </row>
    <row r="275" spans="1:5" ht="14.25" customHeight="1">
      <c r="A275" s="32"/>
      <c r="B275" s="32"/>
      <c r="C275" s="32"/>
      <c r="D275" s="32"/>
      <c r="E275" s="32"/>
    </row>
    <row r="276" spans="1:5" ht="14.25" customHeight="1">
      <c r="A276" s="32"/>
      <c r="B276" s="32"/>
      <c r="C276" s="32"/>
      <c r="D276" s="32"/>
      <c r="E276" s="32"/>
    </row>
    <row r="277" spans="1:5" ht="14.25" customHeight="1">
      <c r="A277" s="32"/>
      <c r="B277" s="32"/>
      <c r="C277" s="32"/>
      <c r="D277" s="32"/>
      <c r="E277" s="32"/>
    </row>
    <row r="278" spans="1:5" ht="14.25" customHeight="1">
      <c r="A278" s="32"/>
      <c r="B278" s="32"/>
      <c r="C278" s="32"/>
      <c r="D278" s="32"/>
      <c r="E278" s="32"/>
    </row>
    <row r="279" spans="1:5" ht="14.25" customHeight="1">
      <c r="A279" s="32"/>
      <c r="B279" s="32"/>
      <c r="C279" s="32"/>
      <c r="D279" s="32"/>
      <c r="E279" s="32"/>
    </row>
    <row r="280" spans="1:5" ht="14.25" customHeight="1">
      <c r="A280" s="32"/>
      <c r="B280" s="32"/>
      <c r="C280" s="32"/>
      <c r="D280" s="32"/>
      <c r="E280" s="32"/>
    </row>
    <row r="281" spans="1:5" ht="14.25" customHeight="1">
      <c r="A281" s="32"/>
      <c r="B281" s="32"/>
      <c r="C281" s="32"/>
      <c r="D281" s="32"/>
      <c r="E281" s="32"/>
    </row>
    <row r="282" spans="1:5" ht="14.25" customHeight="1">
      <c r="A282" s="32"/>
      <c r="B282" s="32"/>
      <c r="C282" s="32"/>
      <c r="D282" s="32"/>
      <c r="E282" s="32"/>
    </row>
    <row r="283" spans="1:5" ht="14.25" customHeight="1">
      <c r="A283" s="32"/>
      <c r="B283" s="32"/>
      <c r="C283" s="32"/>
      <c r="D283" s="32"/>
      <c r="E283" s="32"/>
    </row>
    <row r="284" spans="1:5" ht="14.25" customHeight="1">
      <c r="A284" s="32"/>
      <c r="B284" s="32"/>
      <c r="C284" s="32"/>
      <c r="D284" s="32"/>
      <c r="E284" s="32"/>
    </row>
    <row r="285" spans="1:5" ht="14.25" customHeight="1">
      <c r="A285" s="32"/>
      <c r="B285" s="32"/>
      <c r="C285" s="32"/>
      <c r="D285" s="32"/>
      <c r="E285" s="32"/>
    </row>
    <row r="286" spans="1:5" ht="14.25" customHeight="1">
      <c r="A286" s="32"/>
      <c r="B286" s="32"/>
      <c r="C286" s="32"/>
      <c r="D286" s="32"/>
      <c r="E286" s="32"/>
    </row>
    <row r="287" spans="1:5" ht="14.25" customHeight="1">
      <c r="A287" s="32"/>
      <c r="B287" s="32"/>
      <c r="C287" s="32"/>
      <c r="D287" s="32"/>
      <c r="E287" s="32"/>
    </row>
    <row r="288" spans="1:5" ht="14.25" customHeight="1">
      <c r="A288" s="32"/>
      <c r="B288" s="32"/>
      <c r="C288" s="32"/>
      <c r="D288" s="32"/>
      <c r="E288" s="32"/>
    </row>
    <row r="289" spans="1:5" ht="14.25" customHeight="1">
      <c r="A289" s="32"/>
      <c r="B289" s="32"/>
      <c r="C289" s="32"/>
      <c r="D289" s="32"/>
      <c r="E289" s="32"/>
    </row>
    <row r="290" spans="1:5" ht="14.25" customHeight="1">
      <c r="A290" s="32"/>
      <c r="B290" s="32"/>
      <c r="C290" s="32"/>
      <c r="D290" s="32"/>
      <c r="E290" s="32"/>
    </row>
    <row r="291" spans="1:5" ht="14.25" customHeight="1">
      <c r="A291" s="32"/>
      <c r="B291" s="32"/>
      <c r="C291" s="32"/>
      <c r="D291" s="32"/>
      <c r="E291" s="32"/>
    </row>
    <row r="292" spans="1:5" ht="14.25" customHeight="1">
      <c r="A292" s="32"/>
      <c r="B292" s="32"/>
      <c r="C292" s="32"/>
      <c r="D292" s="32"/>
      <c r="E292" s="32"/>
    </row>
    <row r="293" spans="1:5" ht="14.25" customHeight="1">
      <c r="A293" s="32"/>
      <c r="B293" s="32"/>
      <c r="C293" s="32"/>
      <c r="D293" s="32"/>
      <c r="E293" s="32"/>
    </row>
    <row r="294" spans="1:5" ht="14.25" customHeight="1">
      <c r="A294" s="32"/>
      <c r="B294" s="32"/>
      <c r="C294" s="32"/>
      <c r="D294" s="32"/>
      <c r="E294" s="32"/>
    </row>
    <row r="295" spans="1:5" ht="14.25" customHeight="1">
      <c r="A295" s="32"/>
      <c r="B295" s="32"/>
      <c r="C295" s="32"/>
      <c r="D295" s="32"/>
      <c r="E295" s="32"/>
    </row>
    <row r="296" spans="1:5" ht="14.25" customHeight="1">
      <c r="A296" s="32"/>
      <c r="B296" s="32"/>
      <c r="C296" s="32"/>
      <c r="D296" s="32"/>
      <c r="E296" s="32"/>
    </row>
    <row r="297" spans="1:5" ht="14.25" customHeight="1">
      <c r="A297" s="32"/>
      <c r="B297" s="32"/>
      <c r="C297" s="32"/>
      <c r="D297" s="32"/>
      <c r="E297" s="32"/>
    </row>
    <row r="298" spans="1:5" ht="14.25" customHeight="1">
      <c r="A298" s="32"/>
      <c r="B298" s="32"/>
      <c r="C298" s="32"/>
      <c r="D298" s="32"/>
      <c r="E298" s="32"/>
    </row>
    <row r="299" spans="1:5" ht="14.25" customHeight="1">
      <c r="A299" s="32"/>
      <c r="B299" s="32"/>
      <c r="C299" s="32"/>
      <c r="D299" s="32"/>
      <c r="E299" s="32"/>
    </row>
    <row r="300" spans="1:5" ht="14.25" customHeight="1">
      <c r="A300" s="32"/>
      <c r="B300" s="32"/>
      <c r="C300" s="32"/>
      <c r="D300" s="32"/>
      <c r="E300" s="32"/>
    </row>
    <row r="301" spans="1:5" ht="14.25" customHeight="1">
      <c r="A301" s="32"/>
      <c r="B301" s="32"/>
      <c r="C301" s="32"/>
      <c r="D301" s="32"/>
      <c r="E301" s="32"/>
    </row>
    <row r="302" spans="1:5" ht="14.25" customHeight="1">
      <c r="A302" s="32"/>
      <c r="B302" s="32"/>
      <c r="C302" s="32"/>
      <c r="D302" s="32"/>
      <c r="E302" s="32"/>
    </row>
    <row r="303" spans="1:5" ht="14.25" customHeight="1">
      <c r="A303" s="32"/>
      <c r="B303" s="32"/>
      <c r="C303" s="32"/>
      <c r="D303" s="32"/>
      <c r="E303" s="32"/>
    </row>
    <row r="304" spans="1:5" ht="14.25" customHeight="1">
      <c r="A304" s="32"/>
      <c r="B304" s="32"/>
      <c r="C304" s="32"/>
      <c r="D304" s="32"/>
      <c r="E304" s="32"/>
    </row>
    <row r="305" spans="1:5" ht="14.25" customHeight="1">
      <c r="A305" s="32"/>
      <c r="B305" s="32"/>
      <c r="C305" s="32"/>
      <c r="D305" s="32"/>
      <c r="E305" s="32"/>
    </row>
    <row r="306" spans="1:5" ht="14.25" customHeight="1">
      <c r="A306" s="32"/>
      <c r="B306" s="32"/>
      <c r="C306" s="32"/>
      <c r="D306" s="32"/>
      <c r="E306" s="32"/>
    </row>
    <row r="307" spans="1:5" ht="14.25" customHeight="1">
      <c r="A307" s="32"/>
      <c r="B307" s="32"/>
      <c r="C307" s="32"/>
      <c r="D307" s="32"/>
      <c r="E307" s="32"/>
    </row>
    <row r="308" spans="1:5" ht="14.25" customHeight="1">
      <c r="A308" s="32"/>
      <c r="B308" s="32"/>
      <c r="C308" s="32"/>
      <c r="D308" s="32"/>
      <c r="E308" s="32"/>
    </row>
    <row r="309" spans="1:5" ht="14.25" customHeight="1">
      <c r="A309" s="32"/>
      <c r="B309" s="32"/>
      <c r="C309" s="32"/>
      <c r="D309" s="32"/>
      <c r="E309" s="32"/>
    </row>
    <row r="310" spans="1:5" ht="14.25" customHeight="1">
      <c r="A310" s="32"/>
      <c r="B310" s="32"/>
      <c r="C310" s="32"/>
      <c r="D310" s="32"/>
      <c r="E310" s="32"/>
    </row>
    <row r="311" spans="1:5" ht="14.25" customHeight="1">
      <c r="A311" s="32"/>
      <c r="B311" s="32"/>
      <c r="C311" s="32"/>
      <c r="D311" s="32"/>
      <c r="E311" s="32"/>
    </row>
    <row r="312" spans="1:5" ht="14.25" customHeight="1">
      <c r="A312" s="32"/>
      <c r="B312" s="32"/>
      <c r="C312" s="32"/>
      <c r="D312" s="32"/>
      <c r="E312" s="32"/>
    </row>
    <row r="313" spans="1:5" ht="14.25" customHeight="1">
      <c r="A313" s="32"/>
      <c r="B313" s="32"/>
      <c r="C313" s="32"/>
      <c r="D313" s="32"/>
      <c r="E313" s="32"/>
    </row>
    <row r="314" spans="1:5" ht="14.25" customHeight="1">
      <c r="A314" s="32"/>
      <c r="B314" s="32"/>
      <c r="C314" s="32"/>
      <c r="D314" s="32"/>
      <c r="E314" s="32"/>
    </row>
    <row r="315" spans="1:5" ht="14.25" customHeight="1">
      <c r="A315" s="32"/>
      <c r="B315" s="32"/>
      <c r="C315" s="32"/>
      <c r="D315" s="32"/>
      <c r="E315" s="32"/>
    </row>
    <row r="316" spans="1:5" ht="14.25" customHeight="1">
      <c r="A316" s="32"/>
      <c r="B316" s="32"/>
      <c r="C316" s="32"/>
      <c r="D316" s="32"/>
      <c r="E316" s="32"/>
    </row>
    <row r="317" spans="1:5" ht="14.25" customHeight="1">
      <c r="A317" s="32"/>
      <c r="B317" s="32"/>
      <c r="C317" s="32"/>
      <c r="D317" s="32"/>
      <c r="E317" s="32"/>
    </row>
    <row r="318" spans="1:5" ht="14.25" customHeight="1">
      <c r="A318" s="32"/>
      <c r="B318" s="32"/>
      <c r="C318" s="32"/>
      <c r="D318" s="32"/>
      <c r="E318" s="32"/>
    </row>
    <row r="319" spans="1:5" ht="14.25" customHeight="1">
      <c r="A319" s="32"/>
      <c r="B319" s="32"/>
      <c r="C319" s="32"/>
      <c r="D319" s="32"/>
      <c r="E319" s="32"/>
    </row>
    <row r="320" spans="1:5" ht="14.25" customHeight="1">
      <c r="A320" s="32"/>
      <c r="B320" s="32"/>
      <c r="C320" s="32"/>
      <c r="D320" s="32"/>
      <c r="E320" s="32"/>
    </row>
    <row r="321" spans="1:5" ht="14.25" customHeight="1">
      <c r="A321" s="32"/>
      <c r="B321" s="32"/>
      <c r="C321" s="32"/>
      <c r="D321" s="32"/>
      <c r="E321" s="32"/>
    </row>
    <row r="322" spans="1:5" ht="14.25" customHeight="1">
      <c r="A322" s="32"/>
      <c r="B322" s="32"/>
      <c r="C322" s="32"/>
      <c r="D322" s="32"/>
      <c r="E322" s="32"/>
    </row>
    <row r="323" spans="1:5" ht="14.25" customHeight="1">
      <c r="A323" s="32"/>
      <c r="B323" s="32"/>
      <c r="C323" s="32"/>
      <c r="D323" s="32"/>
      <c r="E323" s="32"/>
    </row>
    <row r="324" spans="1:5" ht="14.25" customHeight="1">
      <c r="A324" s="32"/>
      <c r="B324" s="32"/>
      <c r="C324" s="32"/>
      <c r="D324" s="32"/>
      <c r="E324" s="32"/>
    </row>
    <row r="325" spans="1:5" ht="14.25" customHeight="1">
      <c r="A325" s="32"/>
      <c r="B325" s="32"/>
      <c r="C325" s="32"/>
      <c r="D325" s="32"/>
      <c r="E325" s="32"/>
    </row>
    <row r="326" spans="1:5" ht="14.25" customHeight="1">
      <c r="A326" s="32"/>
      <c r="B326" s="32"/>
      <c r="C326" s="32"/>
      <c r="D326" s="32"/>
      <c r="E326" s="32"/>
    </row>
    <row r="327" spans="1:5" ht="14.25" customHeight="1">
      <c r="A327" s="32"/>
      <c r="B327" s="32"/>
      <c r="C327" s="32"/>
      <c r="D327" s="32"/>
      <c r="E327" s="32"/>
    </row>
    <row r="328" spans="1:5" ht="14.25" customHeight="1">
      <c r="A328" s="32"/>
      <c r="B328" s="32"/>
      <c r="C328" s="32"/>
      <c r="D328" s="32"/>
      <c r="E328" s="32"/>
    </row>
    <row r="329" spans="1:5" ht="14.25" customHeight="1">
      <c r="A329" s="32"/>
      <c r="B329" s="32"/>
      <c r="C329" s="32"/>
      <c r="D329" s="32"/>
      <c r="E329" s="32"/>
    </row>
    <row r="330" spans="1:5" ht="14.25" customHeight="1">
      <c r="A330" s="32"/>
      <c r="B330" s="32"/>
      <c r="C330" s="32"/>
      <c r="D330" s="32"/>
      <c r="E330" s="32"/>
    </row>
    <row r="331" spans="1:5" ht="14.25" customHeight="1">
      <c r="A331" s="32"/>
      <c r="B331" s="32"/>
      <c r="C331" s="32"/>
      <c r="D331" s="32"/>
      <c r="E331" s="32"/>
    </row>
    <row r="332" spans="1:5" ht="14.25" customHeight="1">
      <c r="A332" s="32"/>
      <c r="B332" s="32"/>
      <c r="C332" s="32"/>
      <c r="D332" s="32"/>
      <c r="E332" s="32"/>
    </row>
    <row r="333" spans="1:5" ht="14.25" customHeight="1">
      <c r="A333" s="32"/>
      <c r="B333" s="32"/>
      <c r="C333" s="32"/>
      <c r="D333" s="32"/>
      <c r="E333" s="32"/>
    </row>
    <row r="334" spans="1:5" ht="14.25" customHeight="1">
      <c r="A334" s="32"/>
      <c r="B334" s="32"/>
      <c r="C334" s="32"/>
      <c r="D334" s="32"/>
      <c r="E334" s="32"/>
    </row>
    <row r="335" spans="1:5" ht="14.25" customHeight="1">
      <c r="A335" s="32"/>
      <c r="B335" s="32"/>
      <c r="C335" s="32"/>
      <c r="D335" s="32"/>
      <c r="E335" s="32"/>
    </row>
    <row r="336" spans="1:5" ht="14.25" customHeight="1">
      <c r="A336" s="32"/>
      <c r="B336" s="32"/>
      <c r="C336" s="32"/>
      <c r="D336" s="32"/>
      <c r="E336" s="32"/>
    </row>
    <row r="337" spans="1:5" ht="14.25" customHeight="1">
      <c r="A337" s="32"/>
      <c r="B337" s="32"/>
      <c r="C337" s="32"/>
      <c r="D337" s="32"/>
      <c r="E337" s="32"/>
    </row>
    <row r="338" spans="1:5" ht="14.25" customHeight="1">
      <c r="A338" s="32"/>
      <c r="B338" s="32"/>
      <c r="C338" s="32"/>
      <c r="D338" s="32"/>
      <c r="E338" s="32"/>
    </row>
    <row r="339" spans="1:5" ht="14.25" customHeight="1">
      <c r="A339" s="32"/>
      <c r="B339" s="32"/>
      <c r="C339" s="32"/>
      <c r="D339" s="32"/>
      <c r="E339" s="32"/>
    </row>
    <row r="340" spans="1:5" ht="14.25" customHeight="1">
      <c r="A340" s="32"/>
      <c r="B340" s="32"/>
      <c r="C340" s="32"/>
      <c r="D340" s="32"/>
      <c r="E340" s="32"/>
    </row>
    <row r="341" spans="1:5" ht="14.25" customHeight="1">
      <c r="A341" s="32"/>
      <c r="B341" s="32"/>
      <c r="C341" s="32"/>
      <c r="D341" s="32"/>
      <c r="E341" s="32"/>
    </row>
    <row r="342" spans="1:5" ht="14.25" customHeight="1">
      <c r="A342" s="32"/>
      <c r="B342" s="32"/>
      <c r="C342" s="32"/>
      <c r="D342" s="32"/>
      <c r="E342" s="32"/>
    </row>
    <row r="343" spans="1:5" ht="14.25" customHeight="1">
      <c r="A343" s="32"/>
      <c r="B343" s="32"/>
      <c r="C343" s="32"/>
      <c r="D343" s="32"/>
      <c r="E343" s="32"/>
    </row>
    <row r="344" spans="1:5" ht="14.25" customHeight="1">
      <c r="A344" s="32"/>
      <c r="B344" s="32"/>
      <c r="C344" s="32"/>
      <c r="D344" s="32"/>
      <c r="E344" s="32"/>
    </row>
    <row r="345" spans="1:5" ht="14.25" customHeight="1">
      <c r="A345" s="32"/>
      <c r="B345" s="32"/>
      <c r="C345" s="32"/>
      <c r="D345" s="32"/>
      <c r="E345" s="32"/>
    </row>
    <row r="346" spans="1:5" ht="14.25" customHeight="1">
      <c r="A346" s="32"/>
      <c r="B346" s="32"/>
      <c r="C346" s="32"/>
      <c r="D346" s="32"/>
      <c r="E346" s="32"/>
    </row>
    <row r="347" spans="1:5" ht="14.25" customHeight="1">
      <c r="A347" s="32"/>
      <c r="B347" s="32"/>
      <c r="C347" s="32"/>
      <c r="D347" s="32"/>
      <c r="E347" s="32"/>
    </row>
    <row r="348" spans="1:5" ht="14.25" customHeight="1">
      <c r="A348" s="32"/>
      <c r="B348" s="32"/>
      <c r="C348" s="32"/>
      <c r="D348" s="32"/>
      <c r="E348" s="32"/>
    </row>
    <row r="349" spans="1:5" ht="14.25" customHeight="1">
      <c r="A349" s="32"/>
      <c r="B349" s="32"/>
      <c r="C349" s="32"/>
      <c r="D349" s="32"/>
      <c r="E349" s="32"/>
    </row>
    <row r="350" spans="1:5" ht="14.25" customHeight="1">
      <c r="A350" s="32"/>
      <c r="B350" s="32"/>
      <c r="C350" s="32"/>
      <c r="D350" s="32"/>
      <c r="E350" s="32"/>
    </row>
    <row r="351" spans="1:5" ht="14.25" customHeight="1">
      <c r="A351" s="32"/>
      <c r="B351" s="32"/>
      <c r="C351" s="32"/>
      <c r="D351" s="32"/>
      <c r="E351" s="32"/>
    </row>
    <row r="352" spans="1:5" ht="14.25" customHeight="1">
      <c r="A352" s="32"/>
      <c r="B352" s="32"/>
      <c r="C352" s="32"/>
      <c r="D352" s="32"/>
      <c r="E352" s="32"/>
    </row>
    <row r="353" spans="1:5" ht="14.25" customHeight="1">
      <c r="A353" s="32"/>
      <c r="B353" s="32"/>
      <c r="C353" s="32"/>
      <c r="D353" s="32"/>
      <c r="E353" s="32"/>
    </row>
    <row r="354" spans="1:5" ht="14.25" customHeight="1">
      <c r="A354" s="32"/>
      <c r="B354" s="32"/>
      <c r="C354" s="32"/>
      <c r="D354" s="32"/>
      <c r="E354" s="32"/>
    </row>
    <row r="355" spans="1:5" ht="14.25" customHeight="1">
      <c r="A355" s="32"/>
      <c r="B355" s="32"/>
      <c r="C355" s="32"/>
      <c r="D355" s="32"/>
      <c r="E355" s="32"/>
    </row>
    <row r="356" spans="1:5" ht="14.25" customHeight="1">
      <c r="A356" s="32"/>
      <c r="B356" s="32"/>
      <c r="C356" s="32"/>
      <c r="D356" s="32"/>
      <c r="E356" s="32"/>
    </row>
    <row r="357" spans="1:5" ht="14.25" customHeight="1">
      <c r="A357" s="32"/>
      <c r="B357" s="32"/>
      <c r="C357" s="32"/>
      <c r="D357" s="32"/>
      <c r="E357" s="32"/>
    </row>
    <row r="358" spans="1:5" ht="14.25" customHeight="1">
      <c r="A358" s="32"/>
      <c r="B358" s="32"/>
      <c r="C358" s="32"/>
      <c r="D358" s="32"/>
      <c r="E358" s="32"/>
    </row>
    <row r="359" spans="1:5" ht="14.25" customHeight="1">
      <c r="A359" s="32"/>
      <c r="B359" s="32"/>
      <c r="C359" s="32"/>
      <c r="D359" s="32"/>
      <c r="E359" s="32"/>
    </row>
    <row r="360" spans="1:5" ht="14.25" customHeight="1">
      <c r="A360" s="32"/>
      <c r="B360" s="32"/>
      <c r="C360" s="32"/>
      <c r="D360" s="32"/>
      <c r="E360" s="32"/>
    </row>
    <row r="361" spans="1:5" ht="14.25" customHeight="1">
      <c r="A361" s="32"/>
      <c r="B361" s="32"/>
      <c r="C361" s="32"/>
      <c r="D361" s="32"/>
      <c r="E361" s="32"/>
    </row>
    <row r="362" spans="1:5" ht="14.25" customHeight="1">
      <c r="A362" s="32"/>
      <c r="B362" s="32"/>
      <c r="C362" s="32"/>
      <c r="D362" s="32"/>
      <c r="E362" s="32"/>
    </row>
    <row r="363" spans="1:5" ht="14.25" customHeight="1">
      <c r="A363" s="32"/>
      <c r="B363" s="32"/>
      <c r="C363" s="32"/>
      <c r="D363" s="32"/>
      <c r="E363" s="32"/>
    </row>
    <row r="364" spans="1:5" ht="14.25" customHeight="1">
      <c r="A364" s="32"/>
      <c r="B364" s="32"/>
      <c r="C364" s="32"/>
      <c r="D364" s="32"/>
      <c r="E364" s="32"/>
    </row>
    <row r="365" spans="1:5" ht="14.25" customHeight="1">
      <c r="A365" s="32"/>
      <c r="B365" s="32"/>
      <c r="C365" s="32"/>
      <c r="D365" s="32"/>
      <c r="E365" s="32"/>
    </row>
    <row r="366" spans="1:5" ht="14.25" customHeight="1">
      <c r="A366" s="32"/>
      <c r="B366" s="32"/>
      <c r="C366" s="32"/>
      <c r="D366" s="32"/>
      <c r="E366" s="32"/>
    </row>
    <row r="367" spans="1:5" ht="14.25" customHeight="1">
      <c r="A367" s="32"/>
      <c r="B367" s="32"/>
      <c r="C367" s="32"/>
      <c r="D367" s="32"/>
      <c r="E367" s="32"/>
    </row>
    <row r="368" spans="1:5" ht="14.25" customHeight="1">
      <c r="A368" s="32"/>
      <c r="B368" s="32"/>
      <c r="C368" s="32"/>
      <c r="D368" s="32"/>
      <c r="E368" s="32"/>
    </row>
    <row r="369" spans="1:5" ht="14.25" customHeight="1">
      <c r="A369" s="32"/>
      <c r="B369" s="32"/>
      <c r="C369" s="32"/>
      <c r="D369" s="32"/>
      <c r="E369" s="32"/>
    </row>
    <row r="370" spans="1:5" ht="14.25" customHeight="1">
      <c r="A370" s="32"/>
      <c r="B370" s="32"/>
      <c r="C370" s="32"/>
      <c r="D370" s="32"/>
      <c r="E370" s="32"/>
    </row>
    <row r="371" spans="1:5" ht="14.25" customHeight="1">
      <c r="A371" s="32"/>
      <c r="B371" s="32"/>
      <c r="C371" s="32"/>
      <c r="D371" s="32"/>
      <c r="E371" s="32"/>
    </row>
    <row r="372" spans="1:5" ht="14.25" customHeight="1">
      <c r="A372" s="32"/>
      <c r="B372" s="32"/>
      <c r="C372" s="32"/>
      <c r="D372" s="32"/>
      <c r="E372" s="32"/>
    </row>
    <row r="373" spans="1:5" ht="14.25" customHeight="1">
      <c r="A373" s="32"/>
      <c r="B373" s="32"/>
      <c r="C373" s="32"/>
      <c r="D373" s="32"/>
      <c r="E373" s="32"/>
    </row>
    <row r="374" spans="1:5" ht="14.25" customHeight="1">
      <c r="A374" s="32"/>
      <c r="B374" s="32"/>
      <c r="C374" s="32"/>
      <c r="D374" s="32"/>
      <c r="E374" s="32"/>
    </row>
    <row r="375" spans="1:5" ht="14.25" customHeight="1">
      <c r="A375" s="32"/>
      <c r="B375" s="32"/>
      <c r="C375" s="32"/>
      <c r="D375" s="32"/>
      <c r="E375" s="32"/>
    </row>
    <row r="376" spans="1:5" ht="14.25" customHeight="1">
      <c r="A376" s="32"/>
      <c r="B376" s="32"/>
      <c r="C376" s="32"/>
      <c r="D376" s="32"/>
      <c r="E376" s="32"/>
    </row>
    <row r="377" spans="1:5" ht="14.25" customHeight="1">
      <c r="A377" s="32"/>
      <c r="B377" s="32"/>
      <c r="C377" s="32"/>
      <c r="D377" s="32"/>
      <c r="E377" s="32"/>
    </row>
    <row r="378" spans="1:5" ht="14.25" customHeight="1">
      <c r="A378" s="32"/>
      <c r="B378" s="32"/>
      <c r="C378" s="32"/>
      <c r="D378" s="32"/>
      <c r="E378" s="32"/>
    </row>
    <row r="379" spans="1:5" ht="14.25" customHeight="1">
      <c r="A379" s="32"/>
      <c r="B379" s="32"/>
      <c r="C379" s="32"/>
      <c r="D379" s="32"/>
      <c r="E379" s="32"/>
    </row>
    <row r="380" spans="1:5" ht="14.25" customHeight="1">
      <c r="A380" s="32"/>
      <c r="B380" s="32"/>
      <c r="C380" s="32"/>
      <c r="D380" s="32"/>
      <c r="E380" s="32"/>
    </row>
    <row r="381" spans="1:5" ht="14.25" customHeight="1">
      <c r="A381" s="32"/>
      <c r="B381" s="32"/>
      <c r="C381" s="32"/>
      <c r="D381" s="32"/>
      <c r="E381" s="32"/>
    </row>
    <row r="382" spans="1:5" ht="14.25" customHeight="1">
      <c r="A382" s="32"/>
      <c r="B382" s="32"/>
      <c r="C382" s="32"/>
      <c r="D382" s="32"/>
      <c r="E382" s="32"/>
    </row>
    <row r="383" spans="1:5" ht="14.25" customHeight="1">
      <c r="A383" s="32"/>
      <c r="B383" s="32"/>
      <c r="C383" s="32"/>
      <c r="D383" s="32"/>
      <c r="E383" s="32"/>
    </row>
    <row r="384" spans="1:5" ht="14.25" customHeight="1">
      <c r="A384" s="32"/>
      <c r="B384" s="32"/>
      <c r="C384" s="32"/>
      <c r="D384" s="32"/>
      <c r="E384" s="32"/>
    </row>
    <row r="385" spans="1:5" ht="14.25" customHeight="1">
      <c r="A385" s="32"/>
      <c r="B385" s="32"/>
      <c r="C385" s="32"/>
      <c r="D385" s="32"/>
      <c r="E385" s="32"/>
    </row>
    <row r="386" spans="1:5" ht="14.25" customHeight="1">
      <c r="A386" s="32"/>
      <c r="B386" s="32"/>
      <c r="C386" s="32"/>
      <c r="D386" s="32"/>
      <c r="E386" s="32"/>
    </row>
    <row r="387" spans="1:5" ht="14.25" customHeight="1">
      <c r="A387" s="32"/>
      <c r="B387" s="32"/>
      <c r="C387" s="32"/>
      <c r="D387" s="32"/>
      <c r="E387" s="32"/>
    </row>
    <row r="388" spans="1:5" ht="14.25" customHeight="1">
      <c r="A388" s="32"/>
      <c r="B388" s="32"/>
      <c r="C388" s="32"/>
      <c r="D388" s="32"/>
      <c r="E388" s="32"/>
    </row>
    <row r="389" spans="1:5" ht="14.25" customHeight="1">
      <c r="A389" s="32"/>
      <c r="B389" s="32"/>
      <c r="C389" s="32"/>
      <c r="D389" s="32"/>
      <c r="E389" s="32"/>
    </row>
    <row r="390" spans="1:5" ht="14.25" customHeight="1">
      <c r="A390" s="32"/>
      <c r="B390" s="32"/>
      <c r="C390" s="32"/>
      <c r="D390" s="32"/>
      <c r="E390" s="32"/>
    </row>
    <row r="391" spans="1:5" ht="14.25" customHeight="1">
      <c r="A391" s="32"/>
      <c r="B391" s="32"/>
      <c r="C391" s="32"/>
      <c r="D391" s="32"/>
      <c r="E391" s="32"/>
    </row>
    <row r="392" spans="1:5" ht="14.25" customHeight="1">
      <c r="A392" s="32"/>
      <c r="B392" s="32"/>
      <c r="C392" s="32"/>
      <c r="D392" s="32"/>
      <c r="E392" s="32"/>
    </row>
    <row r="393" spans="1:5" ht="14.25" customHeight="1">
      <c r="A393" s="32"/>
      <c r="B393" s="32"/>
      <c r="C393" s="32"/>
      <c r="D393" s="32"/>
      <c r="E393" s="32"/>
    </row>
    <row r="394" spans="1:5" ht="14.25" customHeight="1">
      <c r="A394" s="32"/>
      <c r="B394" s="32"/>
      <c r="C394" s="32"/>
      <c r="D394" s="32"/>
      <c r="E394" s="32"/>
    </row>
    <row r="395" spans="1:5" ht="14.25" customHeight="1">
      <c r="A395" s="32"/>
      <c r="B395" s="32"/>
      <c r="C395" s="32"/>
      <c r="D395" s="32"/>
      <c r="E395" s="32"/>
    </row>
    <row r="396" spans="1:5" ht="14.25" customHeight="1">
      <c r="A396" s="32"/>
      <c r="B396" s="32"/>
      <c r="C396" s="32"/>
      <c r="D396" s="32"/>
      <c r="E396" s="32"/>
    </row>
    <row r="397" spans="1:5" ht="14.25" customHeight="1">
      <c r="A397" s="32"/>
      <c r="B397" s="32"/>
      <c r="C397" s="32"/>
      <c r="D397" s="32"/>
      <c r="E397" s="32"/>
    </row>
    <row r="398" spans="1:5" ht="14.25" customHeight="1">
      <c r="A398" s="32"/>
      <c r="B398" s="32"/>
      <c r="C398" s="32"/>
      <c r="D398" s="32"/>
      <c r="E398" s="32"/>
    </row>
    <row r="399" spans="1:5" ht="14.25" customHeight="1">
      <c r="A399" s="32"/>
      <c r="B399" s="32"/>
      <c r="C399" s="32"/>
      <c r="D399" s="32"/>
      <c r="E399" s="32"/>
    </row>
    <row r="400" spans="1:5" ht="14.25" customHeight="1">
      <c r="A400" s="32"/>
      <c r="B400" s="32"/>
      <c r="C400" s="32"/>
      <c r="D400" s="32"/>
      <c r="E400" s="32"/>
    </row>
    <row r="401" spans="1:5" ht="14.25" customHeight="1">
      <c r="A401" s="32"/>
      <c r="B401" s="32"/>
      <c r="C401" s="32"/>
      <c r="D401" s="32"/>
      <c r="E401" s="32"/>
    </row>
    <row r="402" spans="1:5" ht="14.25" customHeight="1">
      <c r="A402" s="32"/>
      <c r="B402" s="32"/>
      <c r="C402" s="32"/>
      <c r="D402" s="32"/>
      <c r="E402" s="32"/>
    </row>
    <row r="403" spans="1:5" ht="14.25" customHeight="1">
      <c r="A403" s="32"/>
      <c r="B403" s="32"/>
      <c r="C403" s="32"/>
      <c r="D403" s="32"/>
      <c r="E403" s="32"/>
    </row>
    <row r="404" spans="1:5" ht="14.25" customHeight="1">
      <c r="A404" s="32"/>
      <c r="B404" s="32"/>
      <c r="C404" s="32"/>
      <c r="D404" s="32"/>
      <c r="E404" s="32"/>
    </row>
    <row r="405" spans="1:5" ht="14.25" customHeight="1">
      <c r="A405" s="32"/>
      <c r="B405" s="32"/>
      <c r="C405" s="32"/>
      <c r="D405" s="32"/>
      <c r="E405" s="32"/>
    </row>
    <row r="406" spans="1:5" ht="14.25" customHeight="1">
      <c r="A406" s="32"/>
      <c r="B406" s="32"/>
      <c r="C406" s="32"/>
      <c r="D406" s="32"/>
      <c r="E406" s="32"/>
    </row>
    <row r="407" spans="1:5" ht="14.25" customHeight="1">
      <c r="A407" s="32"/>
      <c r="B407" s="32"/>
      <c r="C407" s="32"/>
      <c r="D407" s="32"/>
      <c r="E407" s="32"/>
    </row>
    <row r="408" spans="1:5" ht="14.25" customHeight="1">
      <c r="A408" s="32"/>
      <c r="B408" s="32"/>
      <c r="C408" s="32"/>
      <c r="D408" s="32"/>
      <c r="E408" s="32"/>
    </row>
    <row r="409" spans="1:5" ht="14.25" customHeight="1">
      <c r="A409" s="32"/>
      <c r="B409" s="32"/>
      <c r="C409" s="32"/>
      <c r="D409" s="32"/>
      <c r="E409" s="32"/>
    </row>
    <row r="410" spans="1:5" ht="14.25" customHeight="1">
      <c r="A410" s="32"/>
      <c r="B410" s="32"/>
      <c r="C410" s="32"/>
      <c r="D410" s="32"/>
      <c r="E410" s="32"/>
    </row>
    <row r="411" spans="1:5" ht="14.25" customHeight="1">
      <c r="A411" s="32"/>
      <c r="B411" s="32"/>
      <c r="C411" s="32"/>
      <c r="D411" s="32"/>
      <c r="E411" s="32"/>
    </row>
    <row r="412" spans="1:5" ht="14.25" customHeight="1">
      <c r="A412" s="32"/>
      <c r="B412" s="32"/>
      <c r="C412" s="32"/>
      <c r="D412" s="32"/>
      <c r="E412" s="32"/>
    </row>
    <row r="413" spans="1:5" ht="14.25" customHeight="1">
      <c r="A413" s="32"/>
      <c r="B413" s="32"/>
      <c r="C413" s="32"/>
      <c r="D413" s="32"/>
      <c r="E413" s="32"/>
    </row>
    <row r="414" spans="1:5" ht="14.25" customHeight="1">
      <c r="A414" s="32"/>
      <c r="B414" s="32"/>
      <c r="C414" s="32"/>
      <c r="D414" s="32"/>
      <c r="E414" s="32"/>
    </row>
    <row r="415" spans="1:5" ht="14.25" customHeight="1">
      <c r="A415" s="32"/>
      <c r="B415" s="32"/>
      <c r="C415" s="32"/>
      <c r="D415" s="32"/>
      <c r="E415" s="32"/>
    </row>
    <row r="416" spans="1:5" ht="14.25" customHeight="1">
      <c r="A416" s="32"/>
      <c r="B416" s="32"/>
      <c r="C416" s="32"/>
      <c r="D416" s="32"/>
      <c r="E416" s="32"/>
    </row>
    <row r="417" spans="1:5" ht="14.25" customHeight="1">
      <c r="A417" s="32"/>
      <c r="B417" s="32"/>
      <c r="C417" s="32"/>
      <c r="D417" s="32"/>
      <c r="E417" s="32"/>
    </row>
    <row r="418" spans="1:5" ht="14.25" customHeight="1">
      <c r="A418" s="32"/>
      <c r="B418" s="32"/>
      <c r="C418" s="32"/>
      <c r="D418" s="32"/>
      <c r="E418" s="32"/>
    </row>
    <row r="419" spans="1:5" ht="14.25" customHeight="1">
      <c r="A419" s="32"/>
      <c r="B419" s="32"/>
      <c r="C419" s="32"/>
      <c r="D419" s="32"/>
      <c r="E419" s="32"/>
    </row>
    <row r="420" spans="1:5" ht="14.25" customHeight="1">
      <c r="A420" s="32"/>
      <c r="B420" s="32"/>
      <c r="C420" s="32"/>
      <c r="D420" s="32"/>
      <c r="E420" s="32"/>
    </row>
    <row r="421" spans="1:5" ht="14.25" customHeight="1">
      <c r="A421" s="32"/>
      <c r="B421" s="32"/>
      <c r="C421" s="32"/>
      <c r="D421" s="32"/>
      <c r="E421" s="32"/>
    </row>
    <row r="422" spans="1:5" ht="14.25" customHeight="1">
      <c r="A422" s="32"/>
      <c r="B422" s="32"/>
      <c r="C422" s="32"/>
      <c r="D422" s="32"/>
      <c r="E422" s="32"/>
    </row>
    <row r="423" spans="1:5" ht="14.25" customHeight="1">
      <c r="A423" s="32"/>
      <c r="B423" s="32"/>
      <c r="C423" s="32"/>
      <c r="D423" s="32"/>
      <c r="E423" s="32"/>
    </row>
    <row r="424" spans="1:5" ht="14.25" customHeight="1">
      <c r="A424" s="32"/>
      <c r="B424" s="32"/>
      <c r="C424" s="32"/>
      <c r="D424" s="32"/>
      <c r="E424" s="32"/>
    </row>
    <row r="425" spans="1:5" ht="14.25" customHeight="1">
      <c r="A425" s="32"/>
      <c r="B425" s="32"/>
      <c r="C425" s="32"/>
      <c r="D425" s="32"/>
      <c r="E425" s="32"/>
    </row>
    <row r="426" spans="1:5" ht="14.25" customHeight="1">
      <c r="A426" s="32"/>
      <c r="B426" s="32"/>
      <c r="C426" s="32"/>
      <c r="D426" s="32"/>
      <c r="E426" s="32"/>
    </row>
    <row r="427" spans="1:5" ht="14.25" customHeight="1">
      <c r="A427" s="32"/>
      <c r="B427" s="32"/>
      <c r="C427" s="32"/>
      <c r="D427" s="32"/>
      <c r="E427" s="32"/>
    </row>
    <row r="428" spans="1:5" ht="14.25" customHeight="1">
      <c r="A428" s="32"/>
      <c r="B428" s="32"/>
      <c r="C428" s="32"/>
      <c r="D428" s="32"/>
      <c r="E428" s="32"/>
    </row>
    <row r="429" spans="1:5" ht="14.25" customHeight="1">
      <c r="A429" s="32"/>
      <c r="B429" s="32"/>
      <c r="C429" s="32"/>
      <c r="D429" s="32"/>
      <c r="E429" s="32"/>
    </row>
    <row r="430" spans="1:5" ht="14.25" customHeight="1">
      <c r="A430" s="32"/>
      <c r="B430" s="32"/>
      <c r="C430" s="32"/>
      <c r="D430" s="32"/>
      <c r="E430" s="32"/>
    </row>
    <row r="431" spans="1:5" ht="14.25" customHeight="1">
      <c r="A431" s="32"/>
      <c r="B431" s="32"/>
      <c r="C431" s="32"/>
      <c r="D431" s="32"/>
      <c r="E431" s="32"/>
    </row>
    <row r="432" spans="1:5" ht="14.25" customHeight="1">
      <c r="A432" s="32"/>
      <c r="B432" s="32"/>
      <c r="C432" s="32"/>
      <c r="D432" s="32"/>
      <c r="E432" s="32"/>
    </row>
    <row r="433" spans="1:5" ht="14.25" customHeight="1">
      <c r="A433" s="32"/>
      <c r="B433" s="32"/>
      <c r="C433" s="32"/>
      <c r="D433" s="32"/>
      <c r="E433" s="32"/>
    </row>
    <row r="434" spans="1:5" ht="14.25" customHeight="1">
      <c r="A434" s="32"/>
      <c r="B434" s="32"/>
      <c r="C434" s="32"/>
      <c r="D434" s="32"/>
      <c r="E434" s="32"/>
    </row>
    <row r="435" spans="1:5" ht="14.25" customHeight="1">
      <c r="A435" s="32"/>
      <c r="B435" s="32"/>
      <c r="C435" s="32"/>
      <c r="D435" s="32"/>
      <c r="E435" s="32"/>
    </row>
    <row r="436" spans="1:5" ht="14.25" customHeight="1">
      <c r="A436" s="32"/>
      <c r="B436" s="32"/>
      <c r="C436" s="32"/>
      <c r="D436" s="32"/>
      <c r="E436" s="32"/>
    </row>
    <row r="437" spans="1:5" ht="14.25" customHeight="1">
      <c r="A437" s="32"/>
      <c r="B437" s="32"/>
      <c r="C437" s="32"/>
      <c r="D437" s="32"/>
      <c r="E437" s="32"/>
    </row>
    <row r="438" spans="1:5" ht="14.25" customHeight="1">
      <c r="A438" s="32"/>
      <c r="B438" s="32"/>
      <c r="C438" s="32"/>
      <c r="D438" s="32"/>
      <c r="E438" s="32"/>
    </row>
    <row r="439" spans="1:5" ht="14.25" customHeight="1">
      <c r="A439" s="32"/>
      <c r="B439" s="32"/>
      <c r="C439" s="32"/>
      <c r="D439" s="32"/>
      <c r="E439" s="32"/>
    </row>
    <row r="440" spans="1:5" ht="14.25" customHeight="1">
      <c r="A440" s="32"/>
      <c r="B440" s="32"/>
      <c r="C440" s="32"/>
      <c r="D440" s="32"/>
      <c r="E440" s="32"/>
    </row>
    <row r="441" spans="1:5" ht="14.25" customHeight="1">
      <c r="A441" s="32"/>
      <c r="B441" s="32"/>
      <c r="C441" s="32"/>
      <c r="D441" s="32"/>
      <c r="E441" s="32"/>
    </row>
    <row r="442" spans="1:5" ht="14.25" customHeight="1">
      <c r="A442" s="32"/>
      <c r="B442" s="32"/>
      <c r="C442" s="32"/>
      <c r="D442" s="32"/>
      <c r="E442" s="32"/>
    </row>
    <row r="443" spans="1:5" ht="14.25" customHeight="1">
      <c r="A443" s="32"/>
      <c r="B443" s="32"/>
      <c r="C443" s="32"/>
      <c r="D443" s="32"/>
      <c r="E443" s="32"/>
    </row>
    <row r="444" spans="1:5" ht="14.25" customHeight="1">
      <c r="A444" s="32"/>
      <c r="B444" s="32"/>
      <c r="C444" s="32"/>
      <c r="D444" s="32"/>
      <c r="E444" s="32"/>
    </row>
    <row r="445" spans="1:5" ht="14.25" customHeight="1">
      <c r="A445" s="32"/>
      <c r="B445" s="32"/>
      <c r="C445" s="32"/>
      <c r="D445" s="32"/>
      <c r="E445" s="32"/>
    </row>
    <row r="446" spans="1:5" ht="14.25" customHeight="1">
      <c r="A446" s="32"/>
      <c r="B446" s="32"/>
      <c r="C446" s="32"/>
      <c r="D446" s="32"/>
      <c r="E446" s="32"/>
    </row>
    <row r="447" spans="1:5" ht="14.25" customHeight="1">
      <c r="A447" s="32"/>
      <c r="B447" s="32"/>
      <c r="C447" s="32"/>
      <c r="D447" s="32"/>
      <c r="E447" s="32"/>
    </row>
    <row r="448" spans="1:5" ht="14.25" customHeight="1">
      <c r="A448" s="32"/>
      <c r="B448" s="32"/>
      <c r="C448" s="32"/>
      <c r="D448" s="32"/>
      <c r="E448" s="32"/>
    </row>
    <row r="449" spans="1:5" ht="14.25" customHeight="1">
      <c r="A449" s="32"/>
      <c r="B449" s="32"/>
      <c r="C449" s="32"/>
      <c r="D449" s="32"/>
      <c r="E449" s="32"/>
    </row>
    <row r="450" spans="1:5" ht="14.25" customHeight="1">
      <c r="A450" s="32"/>
      <c r="B450" s="32"/>
      <c r="C450" s="32"/>
      <c r="D450" s="32"/>
      <c r="E450" s="32"/>
    </row>
    <row r="451" spans="1:5" ht="14.25" customHeight="1">
      <c r="A451" s="32"/>
      <c r="B451" s="32"/>
      <c r="C451" s="32"/>
      <c r="D451" s="32"/>
      <c r="E451" s="32"/>
    </row>
    <row r="452" spans="1:5" ht="14.25" customHeight="1">
      <c r="A452" s="32"/>
      <c r="B452" s="32"/>
      <c r="C452" s="32"/>
      <c r="D452" s="32"/>
      <c r="E452" s="32"/>
    </row>
    <row r="453" spans="1:5" ht="14.25" customHeight="1">
      <c r="A453" s="32"/>
      <c r="B453" s="32"/>
      <c r="C453" s="32"/>
      <c r="D453" s="32"/>
      <c r="E453" s="32"/>
    </row>
    <row r="454" spans="1:5" ht="14.25" customHeight="1">
      <c r="A454" s="32"/>
      <c r="B454" s="32"/>
      <c r="C454" s="32"/>
      <c r="D454" s="32"/>
      <c r="E454" s="32"/>
    </row>
    <row r="455" spans="1:5" ht="14.25" customHeight="1">
      <c r="A455" s="32"/>
      <c r="B455" s="32"/>
      <c r="C455" s="32"/>
      <c r="D455" s="32"/>
      <c r="E455" s="32"/>
    </row>
    <row r="456" spans="1:5" ht="14.25" customHeight="1">
      <c r="A456" s="32"/>
      <c r="B456" s="32"/>
      <c r="C456" s="32"/>
      <c r="D456" s="32"/>
      <c r="E456" s="32"/>
    </row>
    <row r="457" spans="1:5" ht="14.25" customHeight="1">
      <c r="A457" s="32"/>
      <c r="B457" s="32"/>
      <c r="C457" s="32"/>
      <c r="D457" s="32"/>
      <c r="E457" s="32"/>
    </row>
    <row r="458" spans="1:5" ht="14.25" customHeight="1">
      <c r="A458" s="32"/>
      <c r="B458" s="32"/>
      <c r="C458" s="32"/>
      <c r="D458" s="32"/>
      <c r="E458" s="32"/>
    </row>
    <row r="459" spans="1:5" ht="14.25" customHeight="1">
      <c r="A459" s="32"/>
      <c r="B459" s="32"/>
      <c r="C459" s="32"/>
      <c r="D459" s="32"/>
      <c r="E459" s="32"/>
    </row>
    <row r="460" spans="1:5" ht="14.25" customHeight="1">
      <c r="A460" s="32"/>
      <c r="B460" s="32"/>
      <c r="C460" s="32"/>
      <c r="D460" s="32"/>
      <c r="E460" s="32"/>
    </row>
    <row r="461" spans="1:5" ht="14.25" customHeight="1">
      <c r="A461" s="32"/>
      <c r="B461" s="32"/>
      <c r="C461" s="32"/>
      <c r="D461" s="32"/>
      <c r="E461" s="32"/>
    </row>
    <row r="462" spans="1:5" ht="14.25" customHeight="1">
      <c r="A462" s="32"/>
      <c r="B462" s="32"/>
      <c r="C462" s="32"/>
      <c r="D462" s="32"/>
      <c r="E462" s="32"/>
    </row>
    <row r="463" spans="1:5" ht="14.25" customHeight="1">
      <c r="A463" s="32"/>
      <c r="B463" s="32"/>
      <c r="C463" s="32"/>
      <c r="D463" s="32"/>
      <c r="E463" s="32"/>
    </row>
    <row r="464" spans="1:5" ht="14.25" customHeight="1">
      <c r="A464" s="32"/>
      <c r="B464" s="32"/>
      <c r="C464" s="32"/>
      <c r="D464" s="32"/>
      <c r="E464" s="32"/>
    </row>
    <row r="465" spans="1:5" ht="14.25" customHeight="1">
      <c r="A465" s="32"/>
      <c r="B465" s="32"/>
      <c r="C465" s="32"/>
      <c r="D465" s="32"/>
      <c r="E465" s="32"/>
    </row>
    <row r="466" spans="1:5" ht="14.25" customHeight="1">
      <c r="A466" s="32"/>
      <c r="B466" s="32"/>
      <c r="C466" s="32"/>
      <c r="D466" s="32"/>
      <c r="E466" s="32"/>
    </row>
    <row r="467" spans="1:5" ht="14.25" customHeight="1">
      <c r="A467" s="32"/>
      <c r="B467" s="32"/>
      <c r="C467" s="32"/>
      <c r="D467" s="32"/>
      <c r="E467" s="32"/>
    </row>
    <row r="468" spans="1:5" ht="14.25" customHeight="1">
      <c r="A468" s="32"/>
      <c r="B468" s="32"/>
      <c r="C468" s="32"/>
      <c r="D468" s="32"/>
      <c r="E468" s="32"/>
    </row>
    <row r="469" spans="1:5" ht="14.25" customHeight="1">
      <c r="A469" s="32"/>
      <c r="B469" s="32"/>
      <c r="C469" s="32"/>
      <c r="D469" s="32"/>
      <c r="E469" s="32"/>
    </row>
    <row r="470" spans="1:5" ht="14.25" customHeight="1">
      <c r="A470" s="32"/>
      <c r="B470" s="32"/>
      <c r="C470" s="32"/>
      <c r="D470" s="32"/>
      <c r="E470" s="32"/>
    </row>
    <row r="471" spans="1:5" ht="14.25" customHeight="1">
      <c r="A471" s="32"/>
      <c r="B471" s="32"/>
      <c r="C471" s="32"/>
      <c r="D471" s="32"/>
      <c r="E471" s="32"/>
    </row>
    <row r="472" spans="1:5" ht="14.25" customHeight="1">
      <c r="A472" s="32"/>
      <c r="B472" s="32"/>
      <c r="C472" s="32"/>
      <c r="D472" s="32"/>
      <c r="E472" s="32"/>
    </row>
    <row r="473" spans="1:5" ht="14.25" customHeight="1">
      <c r="A473" s="32"/>
      <c r="B473" s="32"/>
      <c r="C473" s="32"/>
      <c r="D473" s="32"/>
      <c r="E473" s="32"/>
    </row>
    <row r="474" spans="1:5" ht="14.25" customHeight="1">
      <c r="A474" s="32"/>
      <c r="B474" s="32"/>
      <c r="C474" s="32"/>
      <c r="D474" s="32"/>
      <c r="E474" s="32"/>
    </row>
    <row r="475" spans="1:5" ht="14.25" customHeight="1">
      <c r="A475" s="32"/>
      <c r="B475" s="32"/>
      <c r="C475" s="32"/>
      <c r="D475" s="32"/>
      <c r="E475" s="32"/>
    </row>
    <row r="476" spans="1:5" ht="14.25" customHeight="1">
      <c r="A476" s="32"/>
      <c r="B476" s="32"/>
      <c r="C476" s="32"/>
      <c r="D476" s="32"/>
      <c r="E476" s="32"/>
    </row>
    <row r="477" spans="1:5" ht="14.25" customHeight="1">
      <c r="A477" s="32"/>
      <c r="B477" s="32"/>
      <c r="C477" s="32"/>
      <c r="D477" s="32"/>
      <c r="E477" s="32"/>
    </row>
    <row r="478" spans="1:5" ht="14.25" customHeight="1">
      <c r="A478" s="32"/>
      <c r="B478" s="32"/>
      <c r="C478" s="32"/>
      <c r="D478" s="32"/>
      <c r="E478" s="32"/>
    </row>
    <row r="479" spans="1:5" ht="14.25" customHeight="1">
      <c r="A479" s="32"/>
      <c r="B479" s="32"/>
      <c r="C479" s="32"/>
      <c r="D479" s="32"/>
      <c r="E479" s="32"/>
    </row>
    <row r="480" spans="1:5" ht="14.25" customHeight="1">
      <c r="A480" s="32"/>
      <c r="B480" s="32"/>
      <c r="C480" s="32"/>
      <c r="D480" s="32"/>
      <c r="E480" s="32"/>
    </row>
    <row r="481" spans="1:5" ht="14.25" customHeight="1">
      <c r="A481" s="32"/>
      <c r="B481" s="32"/>
      <c r="C481" s="32"/>
      <c r="D481" s="32"/>
      <c r="E481" s="32"/>
    </row>
    <row r="482" spans="1:5" ht="14.25" customHeight="1">
      <c r="A482" s="32"/>
      <c r="B482" s="32"/>
      <c r="C482" s="32"/>
      <c r="D482" s="32"/>
      <c r="E482" s="32"/>
    </row>
    <row r="483" spans="1:5" ht="14.25" customHeight="1">
      <c r="A483" s="32"/>
      <c r="B483" s="32"/>
      <c r="C483" s="32"/>
      <c r="D483" s="32"/>
      <c r="E483" s="32"/>
    </row>
    <row r="484" spans="1:5" ht="14.25" customHeight="1">
      <c r="A484" s="32"/>
      <c r="B484" s="32"/>
      <c r="C484" s="32"/>
      <c r="D484" s="32"/>
      <c r="E484" s="32"/>
    </row>
    <row r="485" spans="1:5" ht="14.25" customHeight="1">
      <c r="A485" s="32"/>
      <c r="B485" s="32"/>
      <c r="C485" s="32"/>
      <c r="D485" s="32"/>
      <c r="E485" s="32"/>
    </row>
    <row r="486" spans="1:5" ht="14.25" customHeight="1">
      <c r="A486" s="32"/>
      <c r="B486" s="32"/>
      <c r="C486" s="32"/>
      <c r="D486" s="32"/>
      <c r="E486" s="32"/>
    </row>
    <row r="487" spans="1:5" ht="14.25" customHeight="1">
      <c r="A487" s="32"/>
      <c r="B487" s="32"/>
      <c r="C487" s="32"/>
      <c r="D487" s="32"/>
      <c r="E487" s="32"/>
    </row>
    <row r="488" spans="1:5" ht="14.25" customHeight="1">
      <c r="A488" s="32"/>
      <c r="B488" s="32"/>
      <c r="C488" s="32"/>
      <c r="D488" s="32"/>
      <c r="E488" s="32"/>
    </row>
    <row r="489" spans="1:5" ht="14.25" customHeight="1">
      <c r="A489" s="32"/>
      <c r="B489" s="32"/>
      <c r="C489" s="32"/>
      <c r="D489" s="32"/>
      <c r="E489" s="32"/>
    </row>
    <row r="490" spans="1:5" ht="14.25" customHeight="1">
      <c r="A490" s="32"/>
      <c r="B490" s="32"/>
      <c r="C490" s="32"/>
      <c r="D490" s="32"/>
      <c r="E490" s="32"/>
    </row>
    <row r="491" spans="1:5" ht="14.25" customHeight="1">
      <c r="A491" s="32"/>
      <c r="B491" s="32"/>
      <c r="C491" s="32"/>
      <c r="D491" s="32"/>
      <c r="E491" s="32"/>
    </row>
    <row r="492" spans="1:5" ht="14.25" customHeight="1">
      <c r="A492" s="32"/>
      <c r="B492" s="32"/>
      <c r="C492" s="32"/>
      <c r="D492" s="32"/>
      <c r="E492" s="32"/>
    </row>
    <row r="493" spans="1:5" ht="14.25" customHeight="1">
      <c r="A493" s="32"/>
      <c r="B493" s="32"/>
      <c r="C493" s="32"/>
      <c r="D493" s="32"/>
      <c r="E493" s="32"/>
    </row>
    <row r="494" spans="1:5" ht="14.25" customHeight="1">
      <c r="A494" s="32"/>
      <c r="B494" s="32"/>
      <c r="C494" s="32"/>
      <c r="D494" s="32"/>
      <c r="E494" s="32"/>
    </row>
    <row r="495" spans="1:5" ht="14.25" customHeight="1">
      <c r="A495" s="32"/>
      <c r="B495" s="32"/>
      <c r="C495" s="32"/>
      <c r="D495" s="32"/>
      <c r="E495" s="32"/>
    </row>
    <row r="496" spans="1:5" ht="14.25" customHeight="1">
      <c r="A496" s="32"/>
      <c r="B496" s="32"/>
      <c r="C496" s="32"/>
      <c r="D496" s="32"/>
      <c r="E496" s="32"/>
    </row>
    <row r="497" spans="1:5" ht="14.25" customHeight="1">
      <c r="A497" s="32"/>
      <c r="B497" s="32"/>
      <c r="C497" s="32"/>
      <c r="D497" s="32"/>
      <c r="E497" s="32"/>
    </row>
    <row r="498" spans="1:5" ht="14.25" customHeight="1">
      <c r="A498" s="32"/>
      <c r="B498" s="32"/>
      <c r="C498" s="32"/>
      <c r="D498" s="32"/>
      <c r="E498" s="32"/>
    </row>
    <row r="499" spans="1:5" ht="14.25" customHeight="1">
      <c r="A499" s="32"/>
      <c r="B499" s="32"/>
      <c r="C499" s="32"/>
      <c r="D499" s="32"/>
      <c r="E499" s="32"/>
    </row>
    <row r="500" spans="1:5" ht="14.25" customHeight="1">
      <c r="A500" s="32"/>
      <c r="B500" s="32"/>
      <c r="C500" s="32"/>
      <c r="D500" s="32"/>
      <c r="E500" s="32"/>
    </row>
    <row r="501" spans="1:5" ht="14.25" customHeight="1">
      <c r="A501" s="32"/>
      <c r="B501" s="32"/>
      <c r="C501" s="32"/>
      <c r="D501" s="32"/>
      <c r="E501" s="32"/>
    </row>
    <row r="502" spans="1:5" ht="14.25" customHeight="1">
      <c r="A502" s="32"/>
      <c r="B502" s="32"/>
      <c r="C502" s="32"/>
      <c r="D502" s="32"/>
      <c r="E502" s="32"/>
    </row>
    <row r="503" spans="1:5" ht="14.25" customHeight="1">
      <c r="A503" s="32"/>
      <c r="B503" s="32"/>
      <c r="C503" s="32"/>
      <c r="D503" s="32"/>
      <c r="E503" s="32"/>
    </row>
    <row r="504" spans="1:5" ht="14.25" customHeight="1">
      <c r="A504" s="32"/>
      <c r="B504" s="32"/>
      <c r="C504" s="32"/>
      <c r="D504" s="32"/>
      <c r="E504" s="32"/>
    </row>
    <row r="505" spans="1:5" ht="14.25" customHeight="1">
      <c r="A505" s="32"/>
      <c r="B505" s="32"/>
      <c r="C505" s="32"/>
      <c r="D505" s="32"/>
      <c r="E505" s="32"/>
    </row>
    <row r="506" spans="1:5" ht="14.25" customHeight="1">
      <c r="A506" s="32"/>
      <c r="B506" s="32"/>
      <c r="C506" s="32"/>
      <c r="D506" s="32"/>
      <c r="E506" s="32"/>
    </row>
    <row r="507" spans="1:5" ht="14.25" customHeight="1">
      <c r="A507" s="32"/>
      <c r="B507" s="32"/>
      <c r="C507" s="32"/>
      <c r="D507" s="32"/>
      <c r="E507" s="32"/>
    </row>
    <row r="508" spans="1:5" ht="14.25" customHeight="1">
      <c r="A508" s="32"/>
      <c r="B508" s="32"/>
      <c r="C508" s="32"/>
      <c r="D508" s="32"/>
      <c r="E508" s="32"/>
    </row>
    <row r="509" spans="1:5" ht="14.25" customHeight="1">
      <c r="A509" s="32"/>
      <c r="B509" s="32"/>
      <c r="C509" s="32"/>
      <c r="D509" s="32"/>
      <c r="E509" s="32"/>
    </row>
    <row r="510" spans="1:5" ht="14.25" customHeight="1">
      <c r="A510" s="32"/>
      <c r="B510" s="32"/>
      <c r="C510" s="32"/>
      <c r="D510" s="32"/>
      <c r="E510" s="32"/>
    </row>
    <row r="511" spans="1:5" ht="14.25" customHeight="1">
      <c r="A511" s="32"/>
      <c r="B511" s="32"/>
      <c r="C511" s="32"/>
      <c r="D511" s="32"/>
      <c r="E511" s="32"/>
    </row>
    <row r="512" spans="1:5" ht="14.25" customHeight="1">
      <c r="A512" s="32"/>
      <c r="B512" s="32"/>
      <c r="C512" s="32"/>
      <c r="D512" s="32"/>
      <c r="E512" s="32"/>
    </row>
    <row r="513" spans="1:5" ht="14.25" customHeight="1">
      <c r="A513" s="32"/>
      <c r="B513" s="32"/>
      <c r="C513" s="32"/>
      <c r="D513" s="32"/>
      <c r="E513" s="32"/>
    </row>
    <row r="514" spans="1:5" ht="14.25" customHeight="1">
      <c r="A514" s="32"/>
      <c r="B514" s="32"/>
      <c r="C514" s="32"/>
      <c r="D514" s="32"/>
      <c r="E514" s="32"/>
    </row>
    <row r="515" spans="1:5" ht="14.25" customHeight="1">
      <c r="A515" s="32"/>
      <c r="B515" s="32"/>
      <c r="C515" s="32"/>
      <c r="D515" s="32"/>
      <c r="E515" s="32"/>
    </row>
    <row r="516" spans="1:5" ht="14.25" customHeight="1">
      <c r="A516" s="32"/>
      <c r="B516" s="32"/>
      <c r="C516" s="32"/>
      <c r="D516" s="32"/>
      <c r="E516" s="32"/>
    </row>
    <row r="517" spans="1:5" ht="14.25" customHeight="1">
      <c r="A517" s="32"/>
      <c r="B517" s="32"/>
      <c r="C517" s="32"/>
      <c r="D517" s="32"/>
      <c r="E517" s="32"/>
    </row>
    <row r="518" spans="1:5" ht="14.25" customHeight="1">
      <c r="A518" s="32"/>
      <c r="B518" s="32"/>
      <c r="C518" s="32"/>
      <c r="D518" s="32"/>
      <c r="E518" s="32"/>
    </row>
    <row r="519" spans="1:5" ht="14.25" customHeight="1">
      <c r="A519" s="32"/>
      <c r="B519" s="32"/>
      <c r="C519" s="32"/>
      <c r="D519" s="32"/>
      <c r="E519" s="32"/>
    </row>
    <row r="520" spans="1:5" ht="14.25" customHeight="1">
      <c r="A520" s="32"/>
      <c r="B520" s="32"/>
      <c r="C520" s="32"/>
      <c r="D520" s="32"/>
      <c r="E520" s="32"/>
    </row>
    <row r="521" spans="1:5" ht="14.25" customHeight="1">
      <c r="A521" s="32"/>
      <c r="B521" s="32"/>
      <c r="C521" s="32"/>
      <c r="D521" s="32"/>
      <c r="E521" s="32"/>
    </row>
    <row r="522" spans="1:5" ht="14.25" customHeight="1">
      <c r="A522" s="32"/>
      <c r="B522" s="32"/>
      <c r="C522" s="32"/>
      <c r="D522" s="32"/>
      <c r="E522" s="32"/>
    </row>
    <row r="523" spans="1:5" ht="14.25" customHeight="1">
      <c r="A523" s="32"/>
      <c r="B523" s="32"/>
      <c r="C523" s="32"/>
      <c r="D523" s="32"/>
      <c r="E523" s="32"/>
    </row>
    <row r="524" spans="1:5" ht="14.25" customHeight="1">
      <c r="A524" s="32"/>
      <c r="B524" s="32"/>
      <c r="C524" s="32"/>
      <c r="D524" s="32"/>
      <c r="E524" s="32"/>
    </row>
    <row r="525" spans="1:5" ht="14.25" customHeight="1">
      <c r="A525" s="32"/>
      <c r="B525" s="32"/>
      <c r="C525" s="32"/>
      <c r="D525" s="32"/>
      <c r="E525" s="32"/>
    </row>
    <row r="526" spans="1:5" ht="14.25" customHeight="1">
      <c r="A526" s="32"/>
      <c r="B526" s="32"/>
      <c r="C526" s="32"/>
      <c r="D526" s="32"/>
      <c r="E526" s="32"/>
    </row>
    <row r="527" spans="1:5" ht="14.25" customHeight="1">
      <c r="A527" s="32"/>
      <c r="B527" s="32"/>
      <c r="C527" s="32"/>
      <c r="D527" s="32"/>
      <c r="E527" s="32"/>
    </row>
    <row r="528" spans="1:5" ht="14.25" customHeight="1">
      <c r="A528" s="32"/>
      <c r="B528" s="32"/>
      <c r="C528" s="32"/>
      <c r="D528" s="32"/>
      <c r="E528" s="32"/>
    </row>
    <row r="529" spans="1:5" ht="14.25" customHeight="1">
      <c r="A529" s="32"/>
      <c r="B529" s="32"/>
      <c r="C529" s="32"/>
      <c r="D529" s="32"/>
      <c r="E529" s="32"/>
    </row>
    <row r="530" spans="1:5" ht="14.25" customHeight="1">
      <c r="A530" s="32"/>
      <c r="B530" s="32"/>
      <c r="C530" s="32"/>
      <c r="D530" s="32"/>
      <c r="E530" s="32"/>
    </row>
    <row r="531" spans="1:5" ht="14.25" customHeight="1">
      <c r="A531" s="32"/>
      <c r="B531" s="32"/>
      <c r="C531" s="32"/>
      <c r="D531" s="32"/>
      <c r="E531" s="32"/>
    </row>
    <row r="532" spans="1:5" ht="14.25" customHeight="1">
      <c r="A532" s="32"/>
      <c r="B532" s="32"/>
      <c r="C532" s="32"/>
      <c r="D532" s="32"/>
      <c r="E532" s="32"/>
    </row>
    <row r="533" spans="1:5" ht="14.25" customHeight="1">
      <c r="A533" s="32"/>
      <c r="B533" s="32"/>
      <c r="C533" s="32"/>
      <c r="D533" s="32"/>
      <c r="E533" s="32"/>
    </row>
    <row r="534" spans="1:5" ht="14.25" customHeight="1">
      <c r="A534" s="32"/>
      <c r="B534" s="32"/>
      <c r="C534" s="32"/>
      <c r="D534" s="32"/>
      <c r="E534" s="32"/>
    </row>
    <row r="535" spans="1:5" ht="14.25" customHeight="1">
      <c r="A535" s="32"/>
      <c r="B535" s="32"/>
      <c r="C535" s="32"/>
      <c r="D535" s="32"/>
      <c r="E535" s="32"/>
    </row>
    <row r="536" spans="1:5" ht="14.25" customHeight="1">
      <c r="A536" s="32"/>
      <c r="B536" s="32"/>
      <c r="C536" s="32"/>
      <c r="D536" s="32"/>
      <c r="E536" s="32"/>
    </row>
    <row r="537" spans="1:5" ht="14.25" customHeight="1">
      <c r="A537" s="32"/>
      <c r="B537" s="32"/>
      <c r="C537" s="32"/>
      <c r="D537" s="32"/>
      <c r="E537" s="32"/>
    </row>
    <row r="538" spans="1:5" ht="14.25" customHeight="1">
      <c r="A538" s="32"/>
      <c r="B538" s="32"/>
      <c r="C538" s="32"/>
      <c r="D538" s="32"/>
      <c r="E538" s="32"/>
    </row>
    <row r="539" spans="1:5" ht="14.25" customHeight="1">
      <c r="A539" s="32"/>
      <c r="B539" s="32"/>
      <c r="C539" s="32"/>
      <c r="D539" s="32"/>
      <c r="E539" s="32"/>
    </row>
    <row r="540" spans="1:5" ht="14.25" customHeight="1">
      <c r="A540" s="32"/>
      <c r="B540" s="32"/>
      <c r="C540" s="32"/>
      <c r="D540" s="32"/>
      <c r="E540" s="32"/>
    </row>
    <row r="541" spans="1:5" ht="14.25" customHeight="1">
      <c r="A541" s="32"/>
      <c r="B541" s="32"/>
      <c r="C541" s="32"/>
      <c r="D541" s="32"/>
      <c r="E541" s="32"/>
    </row>
    <row r="542" spans="1:5" ht="14.25" customHeight="1">
      <c r="A542" s="32"/>
      <c r="B542" s="32"/>
      <c r="C542" s="32"/>
      <c r="D542" s="32"/>
      <c r="E542" s="32"/>
    </row>
    <row r="543" spans="1:5" ht="14.25" customHeight="1">
      <c r="A543" s="32"/>
      <c r="B543" s="32"/>
      <c r="C543" s="32"/>
      <c r="D543" s="32"/>
      <c r="E543" s="32"/>
    </row>
    <row r="544" spans="1:5" ht="14.25" customHeight="1">
      <c r="A544" s="32"/>
      <c r="B544" s="32"/>
      <c r="C544" s="32"/>
      <c r="D544" s="32"/>
      <c r="E544" s="32"/>
    </row>
    <row r="545" spans="1:5" ht="14.25" customHeight="1">
      <c r="A545" s="32"/>
      <c r="B545" s="32"/>
      <c r="C545" s="32"/>
      <c r="D545" s="32"/>
      <c r="E545" s="32"/>
    </row>
    <row r="546" spans="1:5" ht="14.25" customHeight="1">
      <c r="A546" s="32"/>
      <c r="B546" s="32"/>
      <c r="C546" s="32"/>
      <c r="D546" s="32"/>
      <c r="E546" s="32"/>
    </row>
    <row r="547" spans="1:5" ht="14.25" customHeight="1">
      <c r="A547" s="32"/>
      <c r="B547" s="32"/>
      <c r="C547" s="32"/>
      <c r="D547" s="32"/>
      <c r="E547" s="32"/>
    </row>
    <row r="548" spans="1:5" ht="14.25" customHeight="1">
      <c r="A548" s="32"/>
      <c r="B548" s="32"/>
      <c r="C548" s="32"/>
      <c r="D548" s="32"/>
      <c r="E548" s="32"/>
    </row>
    <row r="549" spans="1:5" ht="14.25" customHeight="1">
      <c r="A549" s="32"/>
      <c r="B549" s="32"/>
      <c r="C549" s="32"/>
      <c r="D549" s="32"/>
      <c r="E549" s="32"/>
    </row>
    <row r="550" spans="1:5" ht="14.25" customHeight="1">
      <c r="A550" s="32"/>
      <c r="B550" s="32"/>
      <c r="C550" s="32"/>
      <c r="D550" s="32"/>
      <c r="E550" s="32"/>
    </row>
    <row r="551" spans="1:5" ht="14.25" customHeight="1">
      <c r="A551" s="32"/>
      <c r="B551" s="32"/>
      <c r="C551" s="32"/>
      <c r="D551" s="32"/>
      <c r="E551" s="32"/>
    </row>
    <row r="552" spans="1:5" ht="14.25" customHeight="1">
      <c r="A552" s="32"/>
      <c r="B552" s="32"/>
      <c r="C552" s="32"/>
      <c r="D552" s="32"/>
      <c r="E552" s="32"/>
    </row>
    <row r="553" spans="1:5" ht="14.25" customHeight="1">
      <c r="A553" s="32"/>
      <c r="B553" s="32"/>
      <c r="C553" s="32"/>
      <c r="D553" s="32"/>
      <c r="E553" s="32"/>
    </row>
    <row r="554" spans="1:5" ht="14.25" customHeight="1">
      <c r="A554" s="32"/>
      <c r="B554" s="32"/>
      <c r="C554" s="32"/>
      <c r="D554" s="32"/>
      <c r="E554" s="32"/>
    </row>
    <row r="555" spans="1:5" ht="14.25" customHeight="1">
      <c r="A555" s="32"/>
      <c r="B555" s="32"/>
      <c r="C555" s="32"/>
      <c r="D555" s="32"/>
      <c r="E555" s="32"/>
    </row>
    <row r="556" spans="1:5" ht="14.25" customHeight="1">
      <c r="A556" s="32"/>
      <c r="B556" s="32"/>
      <c r="C556" s="32"/>
      <c r="D556" s="32"/>
      <c r="E556" s="32"/>
    </row>
    <row r="557" spans="1:5" ht="14.25" customHeight="1">
      <c r="A557" s="32"/>
      <c r="B557" s="32"/>
      <c r="C557" s="32"/>
      <c r="D557" s="32"/>
      <c r="E557" s="32"/>
    </row>
    <row r="558" spans="1:5" ht="14.25" customHeight="1">
      <c r="A558" s="32"/>
      <c r="B558" s="32"/>
      <c r="C558" s="32"/>
      <c r="D558" s="32"/>
      <c r="E558" s="32"/>
    </row>
    <row r="559" spans="1:5" ht="14.25" customHeight="1">
      <c r="A559" s="32"/>
      <c r="B559" s="32"/>
      <c r="C559" s="32"/>
      <c r="D559" s="32"/>
      <c r="E559" s="32"/>
    </row>
    <row r="560" spans="1:5" ht="14.25" customHeight="1">
      <c r="A560" s="32"/>
      <c r="B560" s="32"/>
      <c r="C560" s="32"/>
      <c r="D560" s="32"/>
      <c r="E560" s="32"/>
    </row>
    <row r="561" spans="1:5" ht="14.25" customHeight="1">
      <c r="A561" s="32"/>
      <c r="B561" s="32"/>
      <c r="C561" s="32"/>
      <c r="D561" s="32"/>
      <c r="E561" s="32"/>
    </row>
    <row r="562" spans="1:5" ht="14.25" customHeight="1">
      <c r="A562" s="32"/>
      <c r="B562" s="32"/>
      <c r="C562" s="32"/>
      <c r="D562" s="32"/>
      <c r="E562" s="32"/>
    </row>
    <row r="563" spans="1:5" ht="14.25" customHeight="1">
      <c r="A563" s="32"/>
      <c r="B563" s="32"/>
      <c r="C563" s="32"/>
      <c r="D563" s="32"/>
      <c r="E563" s="32"/>
    </row>
    <row r="564" spans="1:5" ht="14.25" customHeight="1">
      <c r="A564" s="32"/>
      <c r="B564" s="32"/>
      <c r="C564" s="32"/>
      <c r="D564" s="32"/>
      <c r="E564" s="32"/>
    </row>
    <row r="565" spans="1:5" ht="14.25" customHeight="1">
      <c r="A565" s="32"/>
      <c r="B565" s="32"/>
      <c r="C565" s="32"/>
      <c r="D565" s="32"/>
      <c r="E565" s="32"/>
    </row>
    <row r="566" spans="1:5" ht="14.25" customHeight="1">
      <c r="A566" s="32"/>
      <c r="B566" s="32"/>
      <c r="C566" s="32"/>
      <c r="D566" s="32"/>
      <c r="E566" s="32"/>
    </row>
    <row r="567" spans="1:5" ht="14.25" customHeight="1">
      <c r="A567" s="32"/>
      <c r="B567" s="32"/>
      <c r="C567" s="32"/>
      <c r="D567" s="32"/>
      <c r="E567" s="32"/>
    </row>
    <row r="568" spans="1:5" ht="14.25" customHeight="1">
      <c r="A568" s="32"/>
      <c r="B568" s="32"/>
      <c r="C568" s="32"/>
      <c r="D568" s="32"/>
      <c r="E568" s="32"/>
    </row>
    <row r="569" spans="1:5" ht="14.25" customHeight="1">
      <c r="A569" s="32"/>
      <c r="B569" s="32"/>
      <c r="C569" s="32"/>
      <c r="D569" s="32"/>
      <c r="E569" s="32"/>
    </row>
    <row r="570" spans="1:5" ht="14.25" customHeight="1">
      <c r="A570" s="32"/>
      <c r="B570" s="32"/>
      <c r="C570" s="32"/>
      <c r="D570" s="32"/>
      <c r="E570" s="32"/>
    </row>
    <row r="571" spans="1:5" ht="14.25" customHeight="1">
      <c r="A571" s="32"/>
      <c r="B571" s="32"/>
      <c r="C571" s="32"/>
      <c r="D571" s="32"/>
      <c r="E571" s="32"/>
    </row>
    <row r="572" spans="1:5" ht="14.25" customHeight="1">
      <c r="A572" s="32"/>
      <c r="B572" s="32"/>
      <c r="C572" s="32"/>
      <c r="D572" s="32"/>
      <c r="E572" s="32"/>
    </row>
    <row r="573" spans="1:5" ht="14.25" customHeight="1">
      <c r="A573" s="32"/>
      <c r="B573" s="32"/>
      <c r="C573" s="32"/>
      <c r="D573" s="32"/>
      <c r="E573" s="32"/>
    </row>
    <row r="574" spans="1:5" ht="14.25" customHeight="1">
      <c r="A574" s="32"/>
      <c r="B574" s="32"/>
      <c r="C574" s="32"/>
      <c r="D574" s="32"/>
      <c r="E574" s="32"/>
    </row>
    <row r="575" spans="1:5" ht="14.25" customHeight="1">
      <c r="A575" s="32"/>
      <c r="B575" s="32"/>
      <c r="C575" s="32"/>
      <c r="D575" s="32"/>
      <c r="E575" s="32"/>
    </row>
    <row r="576" spans="1:5" ht="14.25" customHeight="1">
      <c r="A576" s="32"/>
      <c r="B576" s="32"/>
      <c r="C576" s="32"/>
      <c r="D576" s="32"/>
      <c r="E576" s="32"/>
    </row>
    <row r="577" spans="1:5" ht="14.25" customHeight="1">
      <c r="A577" s="32"/>
      <c r="B577" s="32"/>
      <c r="C577" s="32"/>
      <c r="D577" s="32"/>
      <c r="E577" s="32"/>
    </row>
    <row r="578" spans="1:5" ht="14.25" customHeight="1">
      <c r="A578" s="32"/>
      <c r="B578" s="32"/>
      <c r="C578" s="32"/>
      <c r="D578" s="32"/>
      <c r="E578" s="32"/>
    </row>
    <row r="579" spans="1:5" ht="14.25" customHeight="1">
      <c r="A579" s="32"/>
      <c r="B579" s="32"/>
      <c r="C579" s="32"/>
      <c r="D579" s="32"/>
      <c r="E579" s="32"/>
    </row>
    <row r="580" spans="1:5" ht="14.25" customHeight="1">
      <c r="A580" s="32"/>
      <c r="B580" s="32"/>
      <c r="C580" s="32"/>
      <c r="D580" s="32"/>
      <c r="E580" s="32"/>
    </row>
    <row r="581" spans="1:5" ht="14.25" customHeight="1">
      <c r="A581" s="32"/>
      <c r="B581" s="32"/>
      <c r="C581" s="32"/>
      <c r="D581" s="32"/>
      <c r="E581" s="32"/>
    </row>
    <row r="582" spans="1:5" ht="14.25" customHeight="1">
      <c r="A582" s="32"/>
      <c r="B582" s="32"/>
      <c r="C582" s="32"/>
      <c r="D582" s="32"/>
      <c r="E582" s="32"/>
    </row>
    <row r="583" spans="1:5" ht="14.25" customHeight="1">
      <c r="A583" s="32"/>
      <c r="B583" s="32"/>
      <c r="C583" s="32"/>
      <c r="D583" s="32"/>
      <c r="E583" s="32"/>
    </row>
    <row r="584" spans="1:5" ht="14.25" customHeight="1">
      <c r="A584" s="32"/>
      <c r="B584" s="32"/>
      <c r="C584" s="32"/>
      <c r="D584" s="32"/>
      <c r="E584" s="32"/>
    </row>
    <row r="585" spans="1:5" ht="14.25" customHeight="1">
      <c r="A585" s="32"/>
      <c r="B585" s="32"/>
      <c r="C585" s="32"/>
      <c r="D585" s="32"/>
      <c r="E585" s="32"/>
    </row>
    <row r="586" spans="1:5" ht="14.25" customHeight="1">
      <c r="A586" s="32"/>
      <c r="B586" s="32"/>
      <c r="C586" s="32"/>
      <c r="D586" s="32"/>
      <c r="E586" s="32"/>
    </row>
    <row r="587" spans="1:5" ht="14.25" customHeight="1">
      <c r="A587" s="32"/>
      <c r="B587" s="32"/>
      <c r="C587" s="32"/>
      <c r="D587" s="32"/>
      <c r="E587" s="32"/>
    </row>
    <row r="588" spans="1:5" ht="14.25" customHeight="1">
      <c r="A588" s="32"/>
      <c r="B588" s="32"/>
      <c r="C588" s="32"/>
      <c r="D588" s="32"/>
      <c r="E588" s="32"/>
    </row>
    <row r="589" spans="1:5" ht="14.25" customHeight="1">
      <c r="A589" s="32"/>
      <c r="B589" s="32"/>
      <c r="C589" s="32"/>
      <c r="D589" s="32"/>
      <c r="E589" s="32"/>
    </row>
    <row r="590" spans="1:5" ht="14.25" customHeight="1">
      <c r="A590" s="32"/>
      <c r="B590" s="32"/>
      <c r="C590" s="32"/>
      <c r="D590" s="32"/>
      <c r="E590" s="32"/>
    </row>
    <row r="591" spans="1:5" ht="14.25" customHeight="1">
      <c r="A591" s="32"/>
      <c r="B591" s="32"/>
      <c r="C591" s="32"/>
      <c r="D591" s="32"/>
      <c r="E591" s="32"/>
    </row>
    <row r="592" spans="1:5" ht="14.25" customHeight="1">
      <c r="A592" s="32"/>
      <c r="B592" s="32"/>
      <c r="C592" s="32"/>
      <c r="D592" s="32"/>
      <c r="E592" s="32"/>
    </row>
    <row r="593" spans="1:5" ht="14.25" customHeight="1">
      <c r="A593" s="32"/>
      <c r="B593" s="32"/>
      <c r="C593" s="32"/>
      <c r="D593" s="32"/>
      <c r="E593" s="32"/>
    </row>
    <row r="594" spans="1:5" ht="14.25" customHeight="1">
      <c r="A594" s="32"/>
      <c r="B594" s="32"/>
      <c r="C594" s="32"/>
      <c r="D594" s="32"/>
      <c r="E594" s="32"/>
    </row>
    <row r="595" spans="1:5" ht="14.25" customHeight="1">
      <c r="A595" s="32"/>
      <c r="B595" s="32"/>
      <c r="C595" s="32"/>
      <c r="D595" s="32"/>
      <c r="E595" s="32"/>
    </row>
    <row r="596" spans="1:5" ht="14.25" customHeight="1">
      <c r="A596" s="32"/>
      <c r="B596" s="32"/>
      <c r="C596" s="32"/>
      <c r="D596" s="32"/>
      <c r="E596" s="32"/>
    </row>
    <row r="597" spans="1:5" ht="14.25" customHeight="1">
      <c r="A597" s="32"/>
      <c r="B597" s="32"/>
      <c r="C597" s="32"/>
      <c r="D597" s="32"/>
      <c r="E597" s="32"/>
    </row>
    <row r="598" spans="1:5" ht="14.25" customHeight="1">
      <c r="A598" s="32"/>
      <c r="B598" s="32"/>
      <c r="C598" s="32"/>
      <c r="D598" s="32"/>
      <c r="E598" s="32"/>
    </row>
    <row r="599" spans="1:5" ht="14.25" customHeight="1">
      <c r="A599" s="32"/>
      <c r="B599" s="32"/>
      <c r="C599" s="32"/>
      <c r="D599" s="32"/>
      <c r="E599" s="32"/>
    </row>
    <row r="600" spans="1:5" ht="14.25" customHeight="1">
      <c r="A600" s="32"/>
      <c r="B600" s="32"/>
      <c r="C600" s="32"/>
      <c r="D600" s="32"/>
      <c r="E600" s="32"/>
    </row>
    <row r="601" spans="1:5" ht="14.25" customHeight="1">
      <c r="A601" s="32"/>
      <c r="B601" s="32"/>
      <c r="C601" s="32"/>
      <c r="D601" s="32"/>
      <c r="E601" s="32"/>
    </row>
    <row r="602" spans="1:5" ht="14.25" customHeight="1">
      <c r="A602" s="32"/>
      <c r="B602" s="32"/>
      <c r="C602" s="32"/>
      <c r="D602" s="32"/>
      <c r="E602" s="32"/>
    </row>
    <row r="603" spans="1:5" ht="14.25" customHeight="1">
      <c r="A603" s="32"/>
      <c r="B603" s="32"/>
      <c r="C603" s="32"/>
      <c r="D603" s="32"/>
      <c r="E603" s="32"/>
    </row>
    <row r="604" spans="1:5" ht="14.25" customHeight="1">
      <c r="A604" s="32"/>
      <c r="B604" s="32"/>
      <c r="C604" s="32"/>
      <c r="D604" s="32"/>
      <c r="E604" s="32"/>
    </row>
    <row r="605" spans="1:5" ht="14.25" customHeight="1">
      <c r="A605" s="32"/>
      <c r="B605" s="32"/>
      <c r="C605" s="32"/>
      <c r="D605" s="32"/>
      <c r="E605" s="32"/>
    </row>
    <row r="606" spans="1:5" ht="14.25" customHeight="1">
      <c r="A606" s="32"/>
      <c r="B606" s="32"/>
      <c r="C606" s="32"/>
      <c r="D606" s="32"/>
      <c r="E606" s="32"/>
    </row>
    <row r="607" spans="1:5" ht="14.25" customHeight="1">
      <c r="A607" s="32"/>
      <c r="B607" s="32"/>
      <c r="C607" s="32"/>
      <c r="D607" s="32"/>
      <c r="E607" s="32"/>
    </row>
    <row r="608" spans="1:5" ht="14.25" customHeight="1">
      <c r="A608" s="32"/>
      <c r="B608" s="32"/>
      <c r="C608" s="32"/>
      <c r="D608" s="32"/>
      <c r="E608" s="32"/>
    </row>
    <row r="609" spans="1:5" ht="14.25" customHeight="1">
      <c r="A609" s="32"/>
      <c r="B609" s="32"/>
      <c r="C609" s="32"/>
      <c r="D609" s="32"/>
      <c r="E609" s="32"/>
    </row>
    <row r="610" spans="1:5" ht="14.25" customHeight="1">
      <c r="A610" s="32"/>
      <c r="B610" s="32"/>
      <c r="C610" s="32"/>
      <c r="D610" s="32"/>
      <c r="E610" s="32"/>
    </row>
    <row r="611" spans="1:5" ht="14.25" customHeight="1">
      <c r="A611" s="32"/>
      <c r="B611" s="32"/>
      <c r="C611" s="32"/>
      <c r="D611" s="32"/>
      <c r="E611" s="32"/>
    </row>
    <row r="612" spans="1:5" ht="14.25" customHeight="1">
      <c r="A612" s="32"/>
      <c r="B612" s="32"/>
      <c r="C612" s="32"/>
      <c r="D612" s="32"/>
      <c r="E612" s="32"/>
    </row>
    <row r="613" spans="1:5" ht="14.25" customHeight="1">
      <c r="A613" s="32"/>
      <c r="B613" s="32"/>
      <c r="C613" s="32"/>
      <c r="D613" s="32"/>
      <c r="E613" s="32"/>
    </row>
    <row r="614" spans="1:5" ht="14.25" customHeight="1">
      <c r="A614" s="32"/>
      <c r="B614" s="32"/>
      <c r="C614" s="32"/>
      <c r="D614" s="32"/>
      <c r="E614" s="32"/>
    </row>
    <row r="615" spans="1:5" ht="14.25" customHeight="1">
      <c r="A615" s="32"/>
      <c r="B615" s="32"/>
      <c r="C615" s="32"/>
      <c r="D615" s="32"/>
      <c r="E615" s="32"/>
    </row>
    <row r="616" spans="1:5" ht="14.25" customHeight="1">
      <c r="A616" s="32"/>
      <c r="B616" s="32"/>
      <c r="C616" s="32"/>
      <c r="D616" s="32"/>
      <c r="E616" s="32"/>
    </row>
    <row r="617" spans="1:5" ht="14.25" customHeight="1">
      <c r="A617" s="32"/>
      <c r="B617" s="32"/>
      <c r="C617" s="32"/>
      <c r="D617" s="32"/>
      <c r="E617" s="32"/>
    </row>
    <row r="618" spans="1:5" ht="14.25" customHeight="1">
      <c r="A618" s="32"/>
      <c r="B618" s="32"/>
      <c r="C618" s="32"/>
      <c r="D618" s="32"/>
      <c r="E618" s="32"/>
    </row>
    <row r="619" spans="1:5" ht="14.25" customHeight="1">
      <c r="A619" s="32"/>
      <c r="B619" s="32"/>
      <c r="C619" s="32"/>
      <c r="D619" s="32"/>
      <c r="E619" s="32"/>
    </row>
    <row r="620" spans="1:5" ht="14.25" customHeight="1">
      <c r="A620" s="32"/>
      <c r="B620" s="32"/>
      <c r="C620" s="32"/>
      <c r="D620" s="32"/>
      <c r="E620" s="32"/>
    </row>
    <row r="621" spans="1:5" ht="14.25" customHeight="1">
      <c r="A621" s="32"/>
      <c r="B621" s="32"/>
      <c r="C621" s="32"/>
      <c r="D621" s="32"/>
      <c r="E621" s="32"/>
    </row>
    <row r="622" spans="1:5" ht="14.25" customHeight="1">
      <c r="A622" s="32"/>
      <c r="B622" s="32"/>
      <c r="C622" s="32"/>
      <c r="D622" s="32"/>
      <c r="E622" s="32"/>
    </row>
    <row r="623" spans="1:5" ht="14.25" customHeight="1">
      <c r="A623" s="32"/>
      <c r="B623" s="32"/>
      <c r="C623" s="32"/>
      <c r="D623" s="32"/>
      <c r="E623" s="32"/>
    </row>
    <row r="624" spans="1:5" ht="14.25" customHeight="1">
      <c r="A624" s="32"/>
      <c r="B624" s="32"/>
      <c r="C624" s="32"/>
      <c r="D624" s="32"/>
      <c r="E624" s="32"/>
    </row>
    <row r="625" spans="1:5" ht="14.25" customHeight="1">
      <c r="A625" s="32"/>
      <c r="B625" s="32"/>
      <c r="C625" s="32"/>
      <c r="D625" s="32"/>
      <c r="E625" s="32"/>
    </row>
    <row r="626" spans="1:5" ht="14.25" customHeight="1">
      <c r="A626" s="32"/>
      <c r="B626" s="32"/>
      <c r="C626" s="32"/>
      <c r="D626" s="32"/>
      <c r="E626" s="32"/>
    </row>
    <row r="627" spans="1:5" ht="14.25" customHeight="1">
      <c r="A627" s="32"/>
      <c r="B627" s="32"/>
      <c r="C627" s="32"/>
      <c r="D627" s="32"/>
      <c r="E627" s="32"/>
    </row>
    <row r="628" spans="1:5" ht="14.25" customHeight="1">
      <c r="A628" s="32"/>
      <c r="B628" s="32"/>
      <c r="C628" s="32"/>
      <c r="D628" s="32"/>
      <c r="E628" s="32"/>
    </row>
    <row r="629" spans="1:5" ht="14.25" customHeight="1">
      <c r="A629" s="32"/>
      <c r="B629" s="32"/>
      <c r="C629" s="32"/>
      <c r="D629" s="32"/>
      <c r="E629" s="32"/>
    </row>
    <row r="630" spans="1:5" ht="14.25" customHeight="1">
      <c r="A630" s="32"/>
      <c r="B630" s="32"/>
      <c r="C630" s="32"/>
      <c r="D630" s="32"/>
      <c r="E630" s="32"/>
    </row>
    <row r="631" spans="1:5" ht="14.25" customHeight="1">
      <c r="A631" s="32"/>
      <c r="B631" s="32"/>
      <c r="C631" s="32"/>
      <c r="D631" s="32"/>
      <c r="E631" s="32"/>
    </row>
    <row r="632" spans="1:5" ht="14.25" customHeight="1">
      <c r="A632" s="32"/>
      <c r="B632" s="32"/>
      <c r="C632" s="32"/>
      <c r="D632" s="32"/>
      <c r="E632" s="32"/>
    </row>
    <row r="633" spans="1:5" ht="14.25" customHeight="1">
      <c r="A633" s="32"/>
      <c r="B633" s="32"/>
      <c r="C633" s="32"/>
      <c r="D633" s="32"/>
      <c r="E633" s="32"/>
    </row>
    <row r="634" spans="1:5" ht="14.25" customHeight="1">
      <c r="A634" s="32"/>
      <c r="B634" s="32"/>
      <c r="C634" s="32"/>
      <c r="D634" s="32"/>
      <c r="E634" s="32"/>
    </row>
    <row r="635" spans="1:5" ht="14.25" customHeight="1">
      <c r="A635" s="32"/>
      <c r="B635" s="32"/>
      <c r="C635" s="32"/>
      <c r="D635" s="32"/>
      <c r="E635" s="32"/>
    </row>
    <row r="636" spans="1:5" ht="14.25" customHeight="1">
      <c r="A636" s="32"/>
      <c r="B636" s="32"/>
      <c r="C636" s="32"/>
      <c r="D636" s="32"/>
      <c r="E636" s="32"/>
    </row>
    <row r="637" spans="1:5" ht="14.25" customHeight="1">
      <c r="A637" s="32"/>
      <c r="B637" s="32"/>
      <c r="C637" s="32"/>
      <c r="D637" s="32"/>
      <c r="E637" s="32"/>
    </row>
    <row r="638" spans="1:5" ht="14.25" customHeight="1">
      <c r="A638" s="32"/>
      <c r="B638" s="32"/>
      <c r="C638" s="32"/>
      <c r="D638" s="32"/>
      <c r="E638" s="32"/>
    </row>
    <row r="639" spans="1:5" ht="14.25" customHeight="1">
      <c r="A639" s="32"/>
      <c r="B639" s="32"/>
      <c r="C639" s="32"/>
      <c r="D639" s="32"/>
      <c r="E639" s="32"/>
    </row>
    <row r="640" spans="1:5" ht="14.25" customHeight="1">
      <c r="A640" s="32"/>
      <c r="B640" s="32"/>
      <c r="C640" s="32"/>
      <c r="D640" s="32"/>
      <c r="E640" s="32"/>
    </row>
    <row r="641" spans="1:5" ht="14.25" customHeight="1">
      <c r="A641" s="32"/>
      <c r="B641" s="32"/>
      <c r="C641" s="32"/>
      <c r="D641" s="32"/>
      <c r="E641" s="32"/>
    </row>
    <row r="642" spans="1:5" ht="14.25" customHeight="1">
      <c r="A642" s="32"/>
      <c r="B642" s="32"/>
      <c r="C642" s="32"/>
      <c r="D642" s="32"/>
      <c r="E642" s="32"/>
    </row>
    <row r="643" spans="1:5" ht="14.25" customHeight="1">
      <c r="A643" s="32"/>
      <c r="B643" s="32"/>
      <c r="C643" s="32"/>
      <c r="D643" s="32"/>
      <c r="E643" s="32"/>
    </row>
    <row r="644" spans="1:5" ht="14.25" customHeight="1">
      <c r="A644" s="32"/>
      <c r="B644" s="32"/>
      <c r="C644" s="32"/>
      <c r="D644" s="32"/>
      <c r="E644" s="32"/>
    </row>
    <row r="645" spans="1:5" ht="14.25" customHeight="1">
      <c r="A645" s="32"/>
      <c r="B645" s="32"/>
      <c r="C645" s="32"/>
      <c r="D645" s="32"/>
      <c r="E645" s="32"/>
    </row>
    <row r="646" spans="1:5" ht="14.25" customHeight="1">
      <c r="A646" s="32"/>
      <c r="B646" s="32"/>
      <c r="C646" s="32"/>
      <c r="D646" s="32"/>
      <c r="E646" s="32"/>
    </row>
    <row r="647" spans="1:5" ht="14.25" customHeight="1">
      <c r="A647" s="32"/>
      <c r="B647" s="32"/>
      <c r="C647" s="32"/>
      <c r="D647" s="32"/>
      <c r="E647" s="32"/>
    </row>
    <row r="648" spans="1:5" ht="14.25" customHeight="1">
      <c r="A648" s="32"/>
      <c r="B648" s="32"/>
      <c r="C648" s="32"/>
      <c r="D648" s="32"/>
      <c r="E648" s="32"/>
    </row>
    <row r="649" spans="1:5" ht="14.25" customHeight="1">
      <c r="A649" s="32"/>
      <c r="B649" s="32"/>
      <c r="C649" s="32"/>
      <c r="D649" s="32"/>
      <c r="E649" s="32"/>
    </row>
    <row r="650" spans="1:5" ht="14.25" customHeight="1">
      <c r="A650" s="32"/>
      <c r="B650" s="32"/>
      <c r="C650" s="32"/>
      <c r="D650" s="32"/>
      <c r="E650" s="32"/>
    </row>
    <row r="651" spans="1:5" ht="14.25" customHeight="1">
      <c r="A651" s="32"/>
      <c r="B651" s="32"/>
      <c r="C651" s="32"/>
      <c r="D651" s="32"/>
      <c r="E651" s="32"/>
    </row>
    <row r="652" spans="1:5" ht="14.25" customHeight="1">
      <c r="A652" s="32"/>
      <c r="B652" s="32"/>
      <c r="C652" s="32"/>
      <c r="D652" s="32"/>
      <c r="E652" s="32"/>
    </row>
    <row r="653" spans="1:5" ht="14.25" customHeight="1">
      <c r="A653" s="32"/>
      <c r="B653" s="32"/>
      <c r="C653" s="32"/>
      <c r="D653" s="32"/>
      <c r="E653" s="32"/>
    </row>
    <row r="654" spans="1:5" ht="14.25" customHeight="1">
      <c r="A654" s="32"/>
      <c r="B654" s="32"/>
      <c r="C654" s="32"/>
      <c r="D654" s="32"/>
      <c r="E654" s="32"/>
    </row>
    <row r="655" spans="1:5" ht="14.25" customHeight="1">
      <c r="A655" s="32"/>
      <c r="B655" s="32"/>
      <c r="C655" s="32"/>
      <c r="D655" s="32"/>
      <c r="E655" s="32"/>
    </row>
    <row r="656" spans="1:5" ht="14.25" customHeight="1">
      <c r="A656" s="32"/>
      <c r="B656" s="32"/>
      <c r="C656" s="32"/>
      <c r="D656" s="32"/>
      <c r="E656" s="32"/>
    </row>
    <row r="657" spans="1:5" ht="14.25" customHeight="1">
      <c r="A657" s="32"/>
      <c r="B657" s="32"/>
      <c r="C657" s="32"/>
      <c r="D657" s="32"/>
      <c r="E657" s="32"/>
    </row>
    <row r="658" spans="1:5" ht="14.25" customHeight="1">
      <c r="A658" s="32"/>
      <c r="B658" s="32"/>
      <c r="C658" s="32"/>
      <c r="D658" s="32"/>
      <c r="E658" s="32"/>
    </row>
    <row r="659" spans="1:5" ht="14.25" customHeight="1">
      <c r="A659" s="32"/>
      <c r="B659" s="32"/>
      <c r="C659" s="32"/>
      <c r="D659" s="32"/>
      <c r="E659" s="32"/>
    </row>
    <row r="660" spans="1:5" ht="14.25" customHeight="1">
      <c r="A660" s="32"/>
      <c r="B660" s="32"/>
      <c r="C660" s="32"/>
      <c r="D660" s="32"/>
      <c r="E660" s="32"/>
    </row>
    <row r="661" spans="1:5" ht="14.25" customHeight="1">
      <c r="A661" s="32"/>
      <c r="B661" s="32"/>
      <c r="C661" s="32"/>
      <c r="D661" s="32"/>
      <c r="E661" s="32"/>
    </row>
    <row r="662" spans="1:5" ht="14.25" customHeight="1">
      <c r="A662" s="32"/>
      <c r="B662" s="32"/>
      <c r="C662" s="32"/>
      <c r="D662" s="32"/>
      <c r="E662" s="32"/>
    </row>
    <row r="663" spans="1:5" ht="14.25" customHeight="1">
      <c r="A663" s="32"/>
      <c r="B663" s="32"/>
      <c r="C663" s="32"/>
      <c r="D663" s="32"/>
      <c r="E663" s="32"/>
    </row>
    <row r="664" spans="1:5" ht="14.25" customHeight="1">
      <c r="A664" s="32"/>
      <c r="B664" s="32"/>
      <c r="C664" s="32"/>
      <c r="D664" s="32"/>
      <c r="E664" s="32"/>
    </row>
    <row r="665" spans="1:5" ht="14.25" customHeight="1">
      <c r="A665" s="32"/>
      <c r="B665" s="32"/>
      <c r="C665" s="32"/>
      <c r="D665" s="32"/>
      <c r="E665" s="32"/>
    </row>
    <row r="666" spans="1:5" ht="14.25" customHeight="1">
      <c r="A666" s="32"/>
      <c r="B666" s="32"/>
      <c r="C666" s="32"/>
      <c r="D666" s="32"/>
      <c r="E666" s="32"/>
    </row>
    <row r="667" spans="1:5" ht="14.25" customHeight="1">
      <c r="A667" s="32"/>
      <c r="B667" s="32"/>
      <c r="C667" s="32"/>
      <c r="D667" s="32"/>
      <c r="E667" s="32"/>
    </row>
    <row r="668" spans="1:5" ht="14.25" customHeight="1">
      <c r="A668" s="32"/>
      <c r="B668" s="32"/>
      <c r="C668" s="32"/>
      <c r="D668" s="32"/>
      <c r="E668" s="32"/>
    </row>
    <row r="669" spans="1:5" ht="14.25" customHeight="1">
      <c r="A669" s="32"/>
      <c r="B669" s="32"/>
      <c r="C669" s="32"/>
      <c r="D669" s="32"/>
      <c r="E669" s="32"/>
    </row>
    <row r="670" spans="1:5" ht="14.25" customHeight="1">
      <c r="A670" s="32"/>
      <c r="B670" s="32"/>
      <c r="C670" s="32"/>
      <c r="D670" s="32"/>
      <c r="E670" s="32"/>
    </row>
    <row r="671" spans="1:5" ht="14.25" customHeight="1">
      <c r="A671" s="32"/>
      <c r="B671" s="32"/>
      <c r="C671" s="32"/>
      <c r="D671" s="32"/>
      <c r="E671" s="32"/>
    </row>
    <row r="672" spans="1:5" ht="14.25" customHeight="1">
      <c r="A672" s="32"/>
      <c r="B672" s="32"/>
      <c r="C672" s="32"/>
      <c r="D672" s="32"/>
      <c r="E672" s="32"/>
    </row>
    <row r="673" spans="1:5" ht="14.25" customHeight="1">
      <c r="A673" s="32"/>
      <c r="B673" s="32"/>
      <c r="C673" s="32"/>
      <c r="D673" s="32"/>
      <c r="E673" s="32"/>
    </row>
    <row r="674" spans="1:5" ht="14.25" customHeight="1">
      <c r="A674" s="32"/>
      <c r="B674" s="32"/>
      <c r="C674" s="32"/>
      <c r="D674" s="32"/>
      <c r="E674" s="32"/>
    </row>
    <row r="675" spans="1:5" ht="14.25" customHeight="1">
      <c r="A675" s="32"/>
      <c r="B675" s="32"/>
      <c r="C675" s="32"/>
      <c r="D675" s="32"/>
      <c r="E675" s="32"/>
    </row>
    <row r="676" spans="1:5" ht="14.25" customHeight="1">
      <c r="A676" s="32"/>
      <c r="B676" s="32"/>
      <c r="C676" s="32"/>
      <c r="D676" s="32"/>
      <c r="E676" s="32"/>
    </row>
    <row r="677" spans="1:5" ht="14.25" customHeight="1">
      <c r="A677" s="32"/>
      <c r="B677" s="32"/>
      <c r="C677" s="32"/>
      <c r="D677" s="32"/>
      <c r="E677" s="32"/>
    </row>
    <row r="678" spans="1:5" ht="14.25" customHeight="1">
      <c r="A678" s="32"/>
      <c r="B678" s="32"/>
      <c r="C678" s="32"/>
      <c r="D678" s="32"/>
      <c r="E678" s="32"/>
    </row>
    <row r="679" spans="1:5" ht="14.25" customHeight="1">
      <c r="A679" s="32"/>
      <c r="B679" s="32"/>
      <c r="C679" s="32"/>
      <c r="D679" s="32"/>
      <c r="E679" s="32"/>
    </row>
    <row r="680" spans="1:5" ht="14.25" customHeight="1">
      <c r="A680" s="32"/>
      <c r="B680" s="32"/>
      <c r="C680" s="32"/>
      <c r="D680" s="32"/>
      <c r="E680" s="32"/>
    </row>
    <row r="681" spans="1:5" ht="14.25" customHeight="1">
      <c r="A681" s="32"/>
      <c r="B681" s="32"/>
      <c r="C681" s="32"/>
      <c r="D681" s="32"/>
      <c r="E681" s="32"/>
    </row>
    <row r="682" spans="1:5" ht="14.25" customHeight="1">
      <c r="A682" s="32"/>
      <c r="B682" s="32"/>
      <c r="C682" s="32"/>
      <c r="D682" s="32"/>
      <c r="E682" s="32"/>
    </row>
    <row r="683" spans="1:5" ht="14.25" customHeight="1">
      <c r="A683" s="32"/>
      <c r="B683" s="32"/>
      <c r="C683" s="32"/>
      <c r="D683" s="32"/>
      <c r="E683" s="32"/>
    </row>
    <row r="684" spans="1:5" ht="14.25" customHeight="1">
      <c r="A684" s="32"/>
      <c r="B684" s="32"/>
      <c r="C684" s="32"/>
      <c r="D684" s="32"/>
      <c r="E684" s="32"/>
    </row>
    <row r="685" spans="1:5" ht="14.25" customHeight="1">
      <c r="A685" s="32"/>
      <c r="B685" s="32"/>
      <c r="C685" s="32"/>
      <c r="D685" s="32"/>
      <c r="E685" s="32"/>
    </row>
    <row r="686" spans="1:5" ht="14.25" customHeight="1">
      <c r="A686" s="32"/>
      <c r="B686" s="32"/>
      <c r="C686" s="32"/>
      <c r="D686" s="32"/>
      <c r="E686" s="32"/>
    </row>
    <row r="687" spans="1:5" ht="14.25" customHeight="1">
      <c r="A687" s="32"/>
      <c r="B687" s="32"/>
      <c r="C687" s="32"/>
      <c r="D687" s="32"/>
      <c r="E687" s="32"/>
    </row>
    <row r="688" spans="1:5" ht="14.25" customHeight="1">
      <c r="A688" s="32"/>
      <c r="B688" s="32"/>
      <c r="C688" s="32"/>
      <c r="D688" s="32"/>
      <c r="E688" s="32"/>
    </row>
    <row r="689" spans="1:5" ht="14.25" customHeight="1">
      <c r="A689" s="32"/>
      <c r="B689" s="32"/>
      <c r="C689" s="32"/>
      <c r="D689" s="32"/>
      <c r="E689" s="32"/>
    </row>
    <row r="690" spans="1:5" ht="14.25" customHeight="1">
      <c r="A690" s="32"/>
      <c r="B690" s="32"/>
      <c r="C690" s="32"/>
      <c r="D690" s="32"/>
      <c r="E690" s="32"/>
    </row>
    <row r="691" spans="1:5" ht="14.25" customHeight="1">
      <c r="A691" s="32"/>
      <c r="B691" s="32"/>
      <c r="C691" s="32"/>
      <c r="D691" s="32"/>
      <c r="E691" s="32"/>
    </row>
    <row r="692" spans="1:5" ht="14.25" customHeight="1">
      <c r="A692" s="32"/>
      <c r="B692" s="32"/>
      <c r="C692" s="32"/>
      <c r="D692" s="32"/>
      <c r="E692" s="32"/>
    </row>
    <row r="693" spans="1:5" ht="14.25" customHeight="1">
      <c r="A693" s="32"/>
      <c r="B693" s="32"/>
      <c r="C693" s="32"/>
      <c r="D693" s="32"/>
      <c r="E693" s="32"/>
    </row>
    <row r="694" spans="1:5" ht="14.25" customHeight="1">
      <c r="A694" s="32"/>
      <c r="B694" s="32"/>
      <c r="C694" s="32"/>
      <c r="D694" s="32"/>
      <c r="E694" s="32"/>
    </row>
    <row r="695" spans="1:5" ht="14.25" customHeight="1">
      <c r="A695" s="32"/>
      <c r="B695" s="32"/>
      <c r="C695" s="32"/>
      <c r="D695" s="32"/>
      <c r="E695" s="32"/>
    </row>
    <row r="696" spans="1:5" ht="14.25" customHeight="1">
      <c r="A696" s="32"/>
      <c r="B696" s="32"/>
      <c r="C696" s="32"/>
      <c r="D696" s="32"/>
      <c r="E696" s="32"/>
    </row>
    <row r="697" spans="1:5" ht="14.25" customHeight="1">
      <c r="A697" s="32"/>
      <c r="B697" s="32"/>
      <c r="C697" s="32"/>
      <c r="D697" s="32"/>
      <c r="E697" s="32"/>
    </row>
    <row r="698" spans="1:5" ht="14.25" customHeight="1">
      <c r="A698" s="32"/>
      <c r="B698" s="32"/>
      <c r="C698" s="32"/>
      <c r="D698" s="32"/>
      <c r="E698" s="32"/>
    </row>
    <row r="699" spans="1:5" ht="14.25" customHeight="1">
      <c r="A699" s="32"/>
      <c r="B699" s="32"/>
      <c r="C699" s="32"/>
      <c r="D699" s="32"/>
      <c r="E699" s="32"/>
    </row>
    <row r="700" spans="1:5" ht="14.25" customHeight="1">
      <c r="A700" s="32"/>
      <c r="B700" s="32"/>
      <c r="C700" s="32"/>
      <c r="D700" s="32"/>
      <c r="E700" s="32"/>
    </row>
    <row r="701" spans="1:5" ht="14.25" customHeight="1">
      <c r="A701" s="32"/>
      <c r="B701" s="32"/>
      <c r="C701" s="32"/>
      <c r="D701" s="32"/>
      <c r="E701" s="32"/>
    </row>
    <row r="702" spans="1:5" ht="14.25" customHeight="1">
      <c r="A702" s="32"/>
      <c r="B702" s="32"/>
      <c r="C702" s="32"/>
      <c r="D702" s="32"/>
      <c r="E702" s="32"/>
    </row>
    <row r="703" spans="1:5" ht="14.25" customHeight="1">
      <c r="A703" s="32"/>
      <c r="B703" s="32"/>
      <c r="C703" s="32"/>
      <c r="D703" s="32"/>
      <c r="E703" s="32"/>
    </row>
    <row r="704" spans="1:5" ht="14.25" customHeight="1">
      <c r="A704" s="32"/>
      <c r="B704" s="32"/>
      <c r="C704" s="32"/>
      <c r="D704" s="32"/>
      <c r="E704" s="32"/>
    </row>
    <row r="705" spans="1:5" ht="14.25" customHeight="1">
      <c r="A705" s="32"/>
      <c r="B705" s="32"/>
      <c r="C705" s="32"/>
      <c r="D705" s="32"/>
      <c r="E705" s="32"/>
    </row>
    <row r="706" spans="1:5" ht="14.25" customHeight="1">
      <c r="A706" s="32"/>
      <c r="B706" s="32"/>
      <c r="C706" s="32"/>
      <c r="D706" s="32"/>
      <c r="E706" s="32"/>
    </row>
    <row r="707" spans="1:5" ht="14.25" customHeight="1">
      <c r="A707" s="32"/>
      <c r="B707" s="32"/>
      <c r="C707" s="32"/>
      <c r="D707" s="32"/>
      <c r="E707" s="32"/>
    </row>
    <row r="708" spans="1:5" ht="14.25" customHeight="1">
      <c r="A708" s="32"/>
      <c r="B708" s="32"/>
      <c r="C708" s="32"/>
      <c r="D708" s="32"/>
      <c r="E708" s="32"/>
    </row>
    <row r="709" spans="1:5" ht="14.25" customHeight="1">
      <c r="A709" s="32"/>
      <c r="B709" s="32"/>
      <c r="C709" s="32"/>
      <c r="D709" s="32"/>
      <c r="E709" s="32"/>
    </row>
    <row r="710" spans="1:5" ht="14.25" customHeight="1">
      <c r="A710" s="32"/>
      <c r="B710" s="32"/>
      <c r="C710" s="32"/>
      <c r="D710" s="32"/>
      <c r="E710" s="32"/>
    </row>
    <row r="711" spans="1:5" ht="14.25" customHeight="1">
      <c r="A711" s="32"/>
      <c r="B711" s="32"/>
      <c r="C711" s="32"/>
      <c r="D711" s="32"/>
      <c r="E711" s="32"/>
    </row>
    <row r="712" spans="1:5" ht="14.25" customHeight="1">
      <c r="A712" s="32"/>
      <c r="B712" s="32"/>
      <c r="C712" s="32"/>
      <c r="D712" s="32"/>
      <c r="E712" s="32"/>
    </row>
    <row r="713" spans="1:5" ht="14.25" customHeight="1">
      <c r="A713" s="32"/>
      <c r="B713" s="32"/>
      <c r="C713" s="32"/>
      <c r="D713" s="32"/>
      <c r="E713" s="32"/>
    </row>
    <row r="714" spans="1:5" ht="14.25" customHeight="1">
      <c r="A714" s="32"/>
      <c r="B714" s="32"/>
      <c r="C714" s="32"/>
      <c r="D714" s="32"/>
      <c r="E714" s="32"/>
    </row>
    <row r="715" spans="1:5" ht="14.25" customHeight="1">
      <c r="A715" s="32"/>
      <c r="B715" s="32"/>
      <c r="C715" s="32"/>
      <c r="D715" s="32"/>
      <c r="E715" s="32"/>
    </row>
    <row r="716" spans="1:5" ht="14.25" customHeight="1">
      <c r="A716" s="32"/>
      <c r="B716" s="32"/>
      <c r="C716" s="32"/>
      <c r="D716" s="32"/>
      <c r="E716" s="32"/>
    </row>
    <row r="717" spans="1:5" ht="14.25" customHeight="1">
      <c r="A717" s="32"/>
      <c r="B717" s="32"/>
      <c r="C717" s="32"/>
      <c r="D717" s="32"/>
      <c r="E717" s="32"/>
    </row>
    <row r="718" spans="1:5" ht="14.25" customHeight="1">
      <c r="A718" s="32"/>
      <c r="B718" s="32"/>
      <c r="C718" s="32"/>
      <c r="D718" s="32"/>
      <c r="E718" s="32"/>
    </row>
    <row r="719" spans="1:5" ht="14.25" customHeight="1">
      <c r="A719" s="32"/>
      <c r="B719" s="32"/>
      <c r="C719" s="32"/>
      <c r="D719" s="32"/>
      <c r="E719" s="32"/>
    </row>
    <row r="720" spans="1:5" ht="14.25" customHeight="1">
      <c r="A720" s="32"/>
      <c r="B720" s="32"/>
      <c r="C720" s="32"/>
      <c r="D720" s="32"/>
      <c r="E720" s="32"/>
    </row>
    <row r="721" spans="1:5" ht="14.25" customHeight="1">
      <c r="A721" s="32"/>
      <c r="B721" s="32"/>
      <c r="C721" s="32"/>
      <c r="D721" s="32"/>
      <c r="E721" s="32"/>
    </row>
    <row r="722" spans="1:5" ht="14.25" customHeight="1">
      <c r="A722" s="32"/>
      <c r="B722" s="32"/>
      <c r="C722" s="32"/>
      <c r="D722" s="32"/>
      <c r="E722" s="32"/>
    </row>
    <row r="723" spans="1:5" ht="14.25" customHeight="1">
      <c r="A723" s="32"/>
      <c r="B723" s="32"/>
      <c r="C723" s="32"/>
      <c r="D723" s="32"/>
      <c r="E723" s="32"/>
    </row>
    <row r="724" spans="1:5" ht="14.25" customHeight="1">
      <c r="A724" s="32"/>
      <c r="B724" s="32"/>
      <c r="C724" s="32"/>
      <c r="D724" s="32"/>
      <c r="E724" s="32"/>
    </row>
    <row r="725" spans="1:5" ht="14.25" customHeight="1">
      <c r="A725" s="32"/>
      <c r="B725" s="32"/>
      <c r="C725" s="32"/>
      <c r="D725" s="32"/>
      <c r="E725" s="32"/>
    </row>
    <row r="726" spans="1:5" ht="14.25" customHeight="1">
      <c r="A726" s="32"/>
      <c r="B726" s="32"/>
      <c r="C726" s="32"/>
      <c r="D726" s="32"/>
      <c r="E726" s="32"/>
    </row>
    <row r="727" spans="1:5" ht="14.25" customHeight="1">
      <c r="A727" s="32"/>
      <c r="B727" s="32"/>
      <c r="C727" s="32"/>
      <c r="D727" s="32"/>
      <c r="E727" s="32"/>
    </row>
    <row r="728" spans="1:5" ht="14.25" customHeight="1">
      <c r="A728" s="32"/>
      <c r="B728" s="32"/>
      <c r="C728" s="32"/>
      <c r="D728" s="32"/>
      <c r="E728" s="32"/>
    </row>
    <row r="729" spans="1:5" ht="14.25" customHeight="1">
      <c r="A729" s="32"/>
      <c r="B729" s="32"/>
      <c r="C729" s="32"/>
      <c r="D729" s="32"/>
      <c r="E729" s="32"/>
    </row>
    <row r="730" spans="1:5" ht="14.25" customHeight="1">
      <c r="A730" s="32"/>
      <c r="B730" s="32"/>
      <c r="C730" s="32"/>
      <c r="D730" s="32"/>
      <c r="E730" s="32"/>
    </row>
    <row r="731" spans="1:5" ht="14.25" customHeight="1">
      <c r="A731" s="32"/>
      <c r="B731" s="32"/>
      <c r="C731" s="32"/>
      <c r="D731" s="32"/>
      <c r="E731" s="32"/>
    </row>
    <row r="732" spans="1:5" ht="14.25" customHeight="1">
      <c r="A732" s="32"/>
      <c r="B732" s="32"/>
      <c r="C732" s="32"/>
      <c r="D732" s="32"/>
      <c r="E732" s="32"/>
    </row>
    <row r="733" spans="1:5" ht="14.25" customHeight="1">
      <c r="A733" s="32"/>
      <c r="B733" s="32"/>
      <c r="C733" s="32"/>
      <c r="D733" s="32"/>
      <c r="E733" s="32"/>
    </row>
    <row r="734" spans="1:5" ht="14.25" customHeight="1">
      <c r="A734" s="32"/>
      <c r="B734" s="32"/>
      <c r="C734" s="32"/>
      <c r="D734" s="32"/>
      <c r="E734" s="32"/>
    </row>
    <row r="735" spans="1:5" ht="14.25" customHeight="1">
      <c r="A735" s="32"/>
      <c r="B735" s="32"/>
      <c r="C735" s="32"/>
      <c r="D735" s="32"/>
      <c r="E735" s="32"/>
    </row>
    <row r="736" spans="1:5" ht="14.25" customHeight="1">
      <c r="A736" s="32"/>
      <c r="B736" s="32"/>
      <c r="C736" s="32"/>
      <c r="D736" s="32"/>
      <c r="E736" s="32"/>
    </row>
    <row r="737" spans="1:5" ht="14.25" customHeight="1">
      <c r="A737" s="32"/>
      <c r="B737" s="32"/>
      <c r="C737" s="32"/>
      <c r="D737" s="32"/>
      <c r="E737" s="32"/>
    </row>
    <row r="738" spans="1:5" ht="14.25" customHeight="1">
      <c r="A738" s="32"/>
      <c r="B738" s="32"/>
      <c r="C738" s="32"/>
      <c r="D738" s="32"/>
      <c r="E738" s="32"/>
    </row>
    <row r="739" spans="1:5" ht="14.25" customHeight="1">
      <c r="A739" s="32"/>
      <c r="B739" s="32"/>
      <c r="C739" s="32"/>
      <c r="D739" s="32"/>
      <c r="E739" s="32"/>
    </row>
    <row r="740" spans="1:5" ht="14.25" customHeight="1">
      <c r="A740" s="32"/>
      <c r="B740" s="32"/>
      <c r="C740" s="32"/>
      <c r="D740" s="32"/>
      <c r="E740" s="32"/>
    </row>
    <row r="741" spans="1:5" ht="14.25" customHeight="1">
      <c r="A741" s="32"/>
      <c r="B741" s="32"/>
      <c r="C741" s="32"/>
      <c r="D741" s="32"/>
      <c r="E741" s="32"/>
    </row>
    <row r="742" spans="1:5" ht="14.25" customHeight="1">
      <c r="A742" s="32"/>
      <c r="B742" s="32"/>
      <c r="C742" s="32"/>
      <c r="D742" s="32"/>
      <c r="E742" s="32"/>
    </row>
    <row r="743" spans="1:5" ht="14.25" customHeight="1">
      <c r="A743" s="32"/>
      <c r="B743" s="32"/>
      <c r="C743" s="32"/>
      <c r="D743" s="32"/>
      <c r="E743" s="32"/>
    </row>
    <row r="744" spans="1:5" ht="14.25" customHeight="1">
      <c r="A744" s="32"/>
      <c r="B744" s="32"/>
      <c r="C744" s="32"/>
      <c r="D744" s="32"/>
      <c r="E744" s="32"/>
    </row>
    <row r="745" spans="1:5" ht="14.25" customHeight="1">
      <c r="A745" s="32"/>
      <c r="B745" s="32"/>
      <c r="C745" s="32"/>
      <c r="D745" s="32"/>
      <c r="E745" s="32"/>
    </row>
    <row r="746" spans="1:5" ht="14.25" customHeight="1">
      <c r="A746" s="32"/>
      <c r="B746" s="32"/>
      <c r="C746" s="32"/>
      <c r="D746" s="32"/>
      <c r="E746" s="32"/>
    </row>
    <row r="747" spans="1:5" ht="14.25" customHeight="1">
      <c r="A747" s="32"/>
      <c r="B747" s="32"/>
      <c r="C747" s="32"/>
      <c r="D747" s="32"/>
      <c r="E747" s="32"/>
    </row>
    <row r="748" spans="1:5" ht="14.25" customHeight="1">
      <c r="A748" s="32"/>
      <c r="B748" s="32"/>
      <c r="C748" s="32"/>
      <c r="D748" s="32"/>
      <c r="E748" s="32"/>
    </row>
    <row r="749" spans="1:5" ht="14.25" customHeight="1">
      <c r="A749" s="32"/>
      <c r="B749" s="32"/>
      <c r="C749" s="32"/>
      <c r="D749" s="32"/>
      <c r="E749" s="32"/>
    </row>
    <row r="750" spans="1:5" ht="14.25" customHeight="1">
      <c r="A750" s="32"/>
      <c r="B750" s="32"/>
      <c r="C750" s="32"/>
      <c r="D750" s="32"/>
      <c r="E750" s="32"/>
    </row>
    <row r="751" spans="1:5" ht="14.25" customHeight="1">
      <c r="A751" s="32"/>
      <c r="B751" s="32"/>
      <c r="C751" s="32"/>
      <c r="D751" s="32"/>
      <c r="E751" s="32"/>
    </row>
    <row r="752" spans="1:5" ht="14.25" customHeight="1">
      <c r="A752" s="32"/>
      <c r="B752" s="32"/>
      <c r="C752" s="32"/>
      <c r="D752" s="32"/>
      <c r="E752" s="32"/>
    </row>
    <row r="753" spans="1:5" ht="14.25" customHeight="1">
      <c r="A753" s="32"/>
      <c r="B753" s="32"/>
      <c r="C753" s="32"/>
      <c r="D753" s="32"/>
      <c r="E753" s="32"/>
    </row>
    <row r="754" spans="1:5" ht="14.25" customHeight="1">
      <c r="A754" s="32"/>
      <c r="B754" s="32"/>
      <c r="C754" s="32"/>
      <c r="D754" s="32"/>
      <c r="E754" s="32"/>
    </row>
    <row r="755" spans="1:5" ht="14.25" customHeight="1">
      <c r="A755" s="32"/>
      <c r="B755" s="32"/>
      <c r="C755" s="32"/>
      <c r="D755" s="32"/>
      <c r="E755" s="32"/>
    </row>
    <row r="756" spans="1:5" ht="14.25" customHeight="1">
      <c r="A756" s="32"/>
      <c r="B756" s="32"/>
      <c r="C756" s="32"/>
      <c r="D756" s="32"/>
      <c r="E756" s="32"/>
    </row>
    <row r="757" spans="1:5" ht="14.25" customHeight="1">
      <c r="A757" s="32"/>
      <c r="B757" s="32"/>
      <c r="C757" s="32"/>
      <c r="D757" s="32"/>
      <c r="E757" s="32"/>
    </row>
    <row r="758" spans="1:5" ht="14.25" customHeight="1">
      <c r="A758" s="32"/>
      <c r="B758" s="32"/>
      <c r="C758" s="32"/>
      <c r="D758" s="32"/>
      <c r="E758" s="32"/>
    </row>
    <row r="759" spans="1:5" ht="14.25" customHeight="1">
      <c r="A759" s="32"/>
      <c r="B759" s="32"/>
      <c r="C759" s="32"/>
      <c r="D759" s="32"/>
      <c r="E759" s="32"/>
    </row>
    <row r="760" spans="1:5" ht="14.25" customHeight="1">
      <c r="A760" s="32"/>
      <c r="B760" s="32"/>
      <c r="C760" s="32"/>
      <c r="D760" s="32"/>
      <c r="E760" s="32"/>
    </row>
    <row r="761" spans="1:5" ht="14.25" customHeight="1">
      <c r="A761" s="32"/>
      <c r="B761" s="32"/>
      <c r="C761" s="32"/>
      <c r="D761" s="32"/>
      <c r="E761" s="32"/>
    </row>
    <row r="762" spans="1:5" ht="14.25" customHeight="1">
      <c r="A762" s="32"/>
      <c r="B762" s="32"/>
      <c r="C762" s="32"/>
      <c r="D762" s="32"/>
      <c r="E762" s="32"/>
    </row>
    <row r="763" spans="1:5" ht="14.25" customHeight="1">
      <c r="A763" s="32"/>
      <c r="B763" s="32"/>
      <c r="C763" s="32"/>
      <c r="D763" s="32"/>
      <c r="E763" s="32"/>
    </row>
    <row r="764" spans="1:5" ht="14.25" customHeight="1">
      <c r="A764" s="32"/>
      <c r="B764" s="32"/>
      <c r="C764" s="32"/>
      <c r="D764" s="32"/>
      <c r="E764" s="32"/>
    </row>
    <row r="765" spans="1:5" ht="14.25" customHeight="1">
      <c r="A765" s="32"/>
      <c r="B765" s="32"/>
      <c r="C765" s="32"/>
      <c r="D765" s="32"/>
      <c r="E765" s="32"/>
    </row>
    <row r="766" spans="1:5" ht="14.25" customHeight="1">
      <c r="A766" s="32"/>
      <c r="B766" s="32"/>
      <c r="C766" s="32"/>
      <c r="D766" s="32"/>
      <c r="E766" s="32"/>
    </row>
    <row r="767" spans="1:5" ht="14.25" customHeight="1">
      <c r="A767" s="32"/>
      <c r="B767" s="32"/>
      <c r="C767" s="32"/>
      <c r="D767" s="32"/>
      <c r="E767" s="32"/>
    </row>
    <row r="768" spans="1:5" ht="14.25" customHeight="1">
      <c r="A768" s="32"/>
      <c r="B768" s="32"/>
      <c r="C768" s="32"/>
      <c r="D768" s="32"/>
      <c r="E768" s="32"/>
    </row>
    <row r="769" spans="1:5" ht="14.25" customHeight="1">
      <c r="A769" s="32"/>
      <c r="B769" s="32"/>
      <c r="C769" s="32"/>
      <c r="D769" s="32"/>
      <c r="E769" s="32"/>
    </row>
    <row r="770" spans="1:5" ht="14.25" customHeight="1">
      <c r="A770" s="32"/>
      <c r="B770" s="32"/>
      <c r="C770" s="32"/>
      <c r="D770" s="32"/>
      <c r="E770" s="32"/>
    </row>
    <row r="771" spans="1:5" ht="14.25" customHeight="1">
      <c r="A771" s="32"/>
      <c r="B771" s="32"/>
      <c r="C771" s="32"/>
      <c r="D771" s="32"/>
      <c r="E771" s="32"/>
    </row>
    <row r="772" spans="1:5" ht="14.25" customHeight="1">
      <c r="A772" s="32"/>
      <c r="B772" s="32"/>
      <c r="C772" s="32"/>
      <c r="D772" s="32"/>
      <c r="E772" s="32"/>
    </row>
    <row r="773" spans="1:5" ht="14.25" customHeight="1">
      <c r="A773" s="32"/>
      <c r="B773" s="32"/>
      <c r="C773" s="32"/>
      <c r="D773" s="32"/>
      <c r="E773" s="32"/>
    </row>
    <row r="774" spans="1:5" ht="14.25" customHeight="1">
      <c r="A774" s="32"/>
      <c r="B774" s="32"/>
      <c r="C774" s="32"/>
      <c r="D774" s="32"/>
      <c r="E774" s="32"/>
    </row>
    <row r="775" spans="1:5" ht="14.25" customHeight="1">
      <c r="A775" s="32"/>
      <c r="B775" s="32"/>
      <c r="C775" s="32"/>
      <c r="D775" s="32"/>
      <c r="E775" s="32"/>
    </row>
    <row r="776" spans="1:5" ht="14.25" customHeight="1">
      <c r="A776" s="32"/>
      <c r="B776" s="32"/>
      <c r="C776" s="32"/>
      <c r="D776" s="32"/>
      <c r="E776" s="32"/>
    </row>
    <row r="777" spans="1:5" ht="14.25" customHeight="1">
      <c r="A777" s="32"/>
      <c r="B777" s="32"/>
      <c r="C777" s="32"/>
      <c r="D777" s="32"/>
      <c r="E777" s="32"/>
    </row>
    <row r="778" spans="1:5" ht="14.25" customHeight="1">
      <c r="A778" s="32"/>
      <c r="B778" s="32"/>
      <c r="C778" s="32"/>
      <c r="D778" s="32"/>
      <c r="E778" s="32"/>
    </row>
    <row r="779" spans="1:5" ht="14.25" customHeight="1">
      <c r="A779" s="32"/>
      <c r="B779" s="32"/>
      <c r="C779" s="32"/>
      <c r="D779" s="32"/>
      <c r="E779" s="32"/>
    </row>
    <row r="780" spans="1:5" ht="14.25" customHeight="1">
      <c r="A780" s="32"/>
      <c r="B780" s="32"/>
      <c r="C780" s="32"/>
      <c r="D780" s="32"/>
      <c r="E780" s="32"/>
    </row>
    <row r="781" spans="1:5" ht="14.25" customHeight="1">
      <c r="A781" s="32"/>
      <c r="B781" s="32"/>
      <c r="C781" s="32"/>
      <c r="D781" s="32"/>
      <c r="E781" s="32"/>
    </row>
    <row r="782" spans="1:5" ht="14.25" customHeight="1">
      <c r="A782" s="32"/>
      <c r="B782" s="32"/>
      <c r="C782" s="32"/>
      <c r="D782" s="32"/>
      <c r="E782" s="32"/>
    </row>
    <row r="783" spans="1:5" ht="14.25" customHeight="1">
      <c r="A783" s="32"/>
      <c r="B783" s="32"/>
      <c r="C783" s="32"/>
      <c r="D783" s="32"/>
      <c r="E783" s="32"/>
    </row>
    <row r="784" spans="1:5" ht="14.25" customHeight="1">
      <c r="A784" s="32"/>
      <c r="B784" s="32"/>
      <c r="C784" s="32"/>
      <c r="D784" s="32"/>
      <c r="E784" s="32"/>
    </row>
    <row r="785" spans="1:5" ht="14.25" customHeight="1">
      <c r="A785" s="32"/>
      <c r="B785" s="32"/>
      <c r="C785" s="32"/>
      <c r="D785" s="32"/>
      <c r="E785" s="32"/>
    </row>
    <row r="786" spans="1:5" ht="14.25" customHeight="1">
      <c r="A786" s="32"/>
      <c r="B786" s="32"/>
      <c r="C786" s="32"/>
      <c r="D786" s="32"/>
      <c r="E786" s="32"/>
    </row>
    <row r="787" spans="1:5" ht="14.25" customHeight="1">
      <c r="A787" s="32"/>
      <c r="B787" s="32"/>
      <c r="C787" s="32"/>
      <c r="D787" s="32"/>
      <c r="E787" s="32"/>
    </row>
    <row r="788" spans="1:5" ht="14.25" customHeight="1">
      <c r="A788" s="32"/>
      <c r="B788" s="32"/>
      <c r="C788" s="32"/>
      <c r="D788" s="32"/>
      <c r="E788" s="32"/>
    </row>
    <row r="789" spans="1:5" ht="14.25" customHeight="1">
      <c r="A789" s="32"/>
      <c r="B789" s="32"/>
      <c r="C789" s="32"/>
      <c r="D789" s="32"/>
      <c r="E789" s="32"/>
    </row>
    <row r="790" spans="1:5" ht="14.25" customHeight="1">
      <c r="A790" s="32"/>
      <c r="B790" s="32"/>
      <c r="C790" s="32"/>
      <c r="D790" s="32"/>
      <c r="E790" s="32"/>
    </row>
    <row r="791" spans="1:5" ht="14.25" customHeight="1">
      <c r="A791" s="32"/>
      <c r="B791" s="32"/>
      <c r="C791" s="32"/>
      <c r="D791" s="32"/>
      <c r="E791" s="32"/>
    </row>
    <row r="792" spans="1:5" ht="14.25" customHeight="1">
      <c r="A792" s="32"/>
      <c r="B792" s="32"/>
      <c r="C792" s="32"/>
      <c r="D792" s="32"/>
      <c r="E792" s="32"/>
    </row>
    <row r="793" spans="1:5" ht="14.25" customHeight="1">
      <c r="A793" s="32"/>
      <c r="B793" s="32"/>
      <c r="C793" s="32"/>
      <c r="D793" s="32"/>
      <c r="E793" s="32"/>
    </row>
    <row r="794" spans="1:5" ht="14.25" customHeight="1">
      <c r="A794" s="32"/>
      <c r="B794" s="32"/>
      <c r="C794" s="32"/>
      <c r="D794" s="32"/>
      <c r="E794" s="32"/>
    </row>
    <row r="795" spans="1:5" ht="14.25" customHeight="1">
      <c r="A795" s="32"/>
      <c r="B795" s="32"/>
      <c r="C795" s="32"/>
      <c r="D795" s="32"/>
      <c r="E795" s="32"/>
    </row>
    <row r="796" spans="1:5" ht="14.25" customHeight="1">
      <c r="A796" s="32"/>
      <c r="B796" s="32"/>
      <c r="C796" s="32"/>
      <c r="D796" s="32"/>
      <c r="E796" s="32"/>
    </row>
    <row r="797" spans="1:5" ht="14.25" customHeight="1">
      <c r="A797" s="32"/>
      <c r="B797" s="32"/>
      <c r="C797" s="32"/>
      <c r="D797" s="32"/>
      <c r="E797" s="32"/>
    </row>
    <row r="798" spans="1:5" ht="14.25" customHeight="1">
      <c r="A798" s="32"/>
      <c r="B798" s="32"/>
      <c r="C798" s="32"/>
      <c r="D798" s="32"/>
      <c r="E798" s="32"/>
    </row>
    <row r="799" spans="1:5" ht="14.25" customHeight="1">
      <c r="A799" s="32"/>
      <c r="B799" s="32"/>
      <c r="C799" s="32"/>
      <c r="D799" s="32"/>
      <c r="E799" s="32"/>
    </row>
    <row r="800" spans="1:5" ht="14.25" customHeight="1">
      <c r="A800" s="32"/>
      <c r="B800" s="32"/>
      <c r="C800" s="32"/>
      <c r="D800" s="32"/>
      <c r="E800" s="32"/>
    </row>
    <row r="801" spans="1:5" ht="14.25" customHeight="1">
      <c r="A801" s="32"/>
      <c r="B801" s="32"/>
      <c r="C801" s="32"/>
      <c r="D801" s="32"/>
      <c r="E801" s="32"/>
    </row>
    <row r="802" spans="1:5" ht="14.25" customHeight="1">
      <c r="A802" s="32"/>
      <c r="B802" s="32"/>
      <c r="C802" s="32"/>
      <c r="D802" s="32"/>
      <c r="E802" s="32"/>
    </row>
    <row r="803" spans="1:5" ht="14.25" customHeight="1">
      <c r="A803" s="32"/>
      <c r="B803" s="32"/>
      <c r="C803" s="32"/>
      <c r="D803" s="32"/>
      <c r="E803" s="32"/>
    </row>
    <row r="804" spans="1:5" ht="14.25" customHeight="1">
      <c r="A804" s="32"/>
      <c r="B804" s="32"/>
      <c r="C804" s="32"/>
      <c r="D804" s="32"/>
      <c r="E804" s="32"/>
    </row>
    <row r="805" spans="1:5" ht="14.25" customHeight="1">
      <c r="A805" s="32"/>
      <c r="B805" s="32"/>
      <c r="C805" s="32"/>
      <c r="D805" s="32"/>
      <c r="E805" s="32"/>
    </row>
    <row r="806" spans="1:5" ht="14.25" customHeight="1">
      <c r="A806" s="32"/>
      <c r="B806" s="32"/>
      <c r="C806" s="32"/>
      <c r="D806" s="32"/>
      <c r="E806" s="32"/>
    </row>
    <row r="807" spans="1:5" ht="14.25" customHeight="1">
      <c r="A807" s="32"/>
      <c r="B807" s="32"/>
      <c r="C807" s="32"/>
      <c r="D807" s="32"/>
      <c r="E807" s="32"/>
    </row>
    <row r="808" spans="1:5" ht="14.25" customHeight="1">
      <c r="A808" s="32"/>
      <c r="B808" s="32"/>
      <c r="C808" s="32"/>
      <c r="D808" s="32"/>
      <c r="E808" s="32"/>
    </row>
    <row r="809" spans="1:5" ht="14.25" customHeight="1">
      <c r="A809" s="32"/>
      <c r="B809" s="32"/>
      <c r="C809" s="32"/>
      <c r="D809" s="32"/>
      <c r="E809" s="32"/>
    </row>
    <row r="810" spans="1:5" ht="14.25" customHeight="1">
      <c r="A810" s="32"/>
      <c r="B810" s="32"/>
      <c r="C810" s="32"/>
      <c r="D810" s="32"/>
      <c r="E810" s="32"/>
    </row>
    <row r="811" spans="1:5" ht="14.25" customHeight="1">
      <c r="A811" s="32"/>
      <c r="B811" s="32"/>
      <c r="C811" s="32"/>
      <c r="D811" s="32"/>
      <c r="E811" s="32"/>
    </row>
    <row r="812" spans="1:5" ht="14.25" customHeight="1">
      <c r="A812" s="32"/>
      <c r="B812" s="32"/>
      <c r="C812" s="32"/>
      <c r="D812" s="32"/>
      <c r="E812" s="32"/>
    </row>
    <row r="813" spans="1:5" ht="14.25" customHeight="1">
      <c r="A813" s="32"/>
      <c r="B813" s="32"/>
      <c r="C813" s="32"/>
      <c r="D813" s="32"/>
      <c r="E813" s="32"/>
    </row>
    <row r="814" spans="1:5" ht="14.25" customHeight="1">
      <c r="A814" s="32"/>
      <c r="B814" s="32"/>
      <c r="C814" s="32"/>
      <c r="D814" s="32"/>
      <c r="E814" s="32"/>
    </row>
    <row r="815" spans="1:5" ht="14.25" customHeight="1">
      <c r="A815" s="32"/>
      <c r="B815" s="32"/>
      <c r="C815" s="32"/>
      <c r="D815" s="32"/>
      <c r="E815" s="32"/>
    </row>
    <row r="816" spans="1:5" ht="14.25" customHeight="1">
      <c r="A816" s="32"/>
      <c r="B816" s="32"/>
      <c r="C816" s="32"/>
      <c r="D816" s="32"/>
      <c r="E816" s="32"/>
    </row>
    <row r="817" spans="1:5" ht="14.25" customHeight="1">
      <c r="A817" s="32"/>
      <c r="B817" s="32"/>
      <c r="C817" s="32"/>
      <c r="D817" s="32"/>
      <c r="E817" s="32"/>
    </row>
    <row r="818" spans="1:5" ht="14.25" customHeight="1">
      <c r="A818" s="32"/>
      <c r="B818" s="32"/>
      <c r="C818" s="32"/>
      <c r="D818" s="32"/>
      <c r="E818" s="32"/>
    </row>
    <row r="819" spans="1:5" ht="14.25" customHeight="1">
      <c r="A819" s="32"/>
      <c r="B819" s="32"/>
      <c r="C819" s="32"/>
      <c r="D819" s="32"/>
      <c r="E819" s="32"/>
    </row>
    <row r="820" spans="1:5" ht="14.25" customHeight="1">
      <c r="A820" s="32"/>
      <c r="B820" s="32"/>
      <c r="C820" s="32"/>
      <c r="D820" s="32"/>
      <c r="E820" s="32"/>
    </row>
    <row r="821" spans="1:5" ht="14.25" customHeight="1">
      <c r="A821" s="32"/>
      <c r="B821" s="32"/>
      <c r="C821" s="32"/>
      <c r="D821" s="32"/>
      <c r="E821" s="32"/>
    </row>
    <row r="822" spans="1:5" ht="14.25" customHeight="1">
      <c r="A822" s="32"/>
      <c r="B822" s="32"/>
      <c r="C822" s="32"/>
      <c r="D822" s="32"/>
      <c r="E822" s="32"/>
    </row>
    <row r="823" spans="1:5" ht="14.25" customHeight="1">
      <c r="A823" s="32"/>
      <c r="B823" s="32"/>
      <c r="C823" s="32"/>
      <c r="D823" s="32"/>
      <c r="E823" s="32"/>
    </row>
    <row r="824" spans="1:5" ht="14.25" customHeight="1">
      <c r="A824" s="32"/>
      <c r="B824" s="32"/>
      <c r="C824" s="32"/>
      <c r="D824" s="32"/>
      <c r="E824" s="32"/>
    </row>
    <row r="825" spans="1:5" ht="14.25" customHeight="1">
      <c r="A825" s="32"/>
      <c r="B825" s="32"/>
      <c r="C825" s="32"/>
      <c r="D825" s="32"/>
      <c r="E825" s="32"/>
    </row>
    <row r="826" spans="1:5" ht="14.25" customHeight="1">
      <c r="A826" s="32"/>
      <c r="B826" s="32"/>
      <c r="C826" s="32"/>
      <c r="D826" s="32"/>
      <c r="E826" s="32"/>
    </row>
    <row r="827" spans="1:5" ht="14.25" customHeight="1">
      <c r="A827" s="32"/>
      <c r="B827" s="32"/>
      <c r="C827" s="32"/>
      <c r="D827" s="32"/>
      <c r="E827" s="32"/>
    </row>
    <row r="828" spans="1:5" ht="14.25" customHeight="1">
      <c r="A828" s="32"/>
      <c r="B828" s="32"/>
      <c r="C828" s="32"/>
      <c r="D828" s="32"/>
      <c r="E828" s="32"/>
    </row>
    <row r="829" spans="1:5" ht="14.25" customHeight="1">
      <c r="A829" s="32"/>
      <c r="B829" s="32"/>
      <c r="C829" s="32"/>
      <c r="D829" s="32"/>
      <c r="E829" s="32"/>
    </row>
    <row r="830" spans="1:5" ht="14.25" customHeight="1">
      <c r="A830" s="32"/>
      <c r="B830" s="32"/>
      <c r="C830" s="32"/>
      <c r="D830" s="32"/>
      <c r="E830" s="32"/>
    </row>
    <row r="831" spans="1:5" ht="14.25" customHeight="1">
      <c r="A831" s="32"/>
      <c r="B831" s="32"/>
      <c r="C831" s="32"/>
      <c r="D831" s="32"/>
      <c r="E831" s="32"/>
    </row>
    <row r="832" spans="1:5" ht="14.25" customHeight="1">
      <c r="A832" s="32"/>
      <c r="B832" s="32"/>
      <c r="C832" s="32"/>
      <c r="D832" s="32"/>
      <c r="E832" s="32"/>
    </row>
    <row r="833" spans="1:5" ht="14.25" customHeight="1">
      <c r="A833" s="32"/>
      <c r="B833" s="32"/>
      <c r="C833" s="32"/>
      <c r="D833" s="32"/>
      <c r="E833" s="32"/>
    </row>
    <row r="834" spans="1:5" ht="14.25" customHeight="1">
      <c r="A834" s="32"/>
      <c r="B834" s="32"/>
      <c r="C834" s="32"/>
      <c r="D834" s="32"/>
      <c r="E834" s="32"/>
    </row>
    <row r="835" spans="1:5" ht="14.25" customHeight="1">
      <c r="A835" s="32"/>
      <c r="B835" s="32"/>
      <c r="C835" s="32"/>
      <c r="D835" s="32"/>
      <c r="E835" s="32"/>
    </row>
    <row r="836" spans="1:5" ht="14.25" customHeight="1">
      <c r="A836" s="32"/>
      <c r="B836" s="32"/>
      <c r="C836" s="32"/>
      <c r="D836" s="32"/>
      <c r="E836" s="32"/>
    </row>
    <row r="837" spans="1:5" ht="14.25" customHeight="1">
      <c r="A837" s="32"/>
      <c r="B837" s="32"/>
      <c r="C837" s="32"/>
      <c r="D837" s="32"/>
      <c r="E837" s="32"/>
    </row>
    <row r="838" spans="1:5" ht="14.25" customHeight="1">
      <c r="A838" s="32"/>
      <c r="B838" s="32"/>
      <c r="C838" s="32"/>
      <c r="D838" s="32"/>
      <c r="E838" s="32"/>
    </row>
    <row r="839" spans="1:5" ht="14.25" customHeight="1">
      <c r="A839" s="32"/>
      <c r="B839" s="32"/>
      <c r="C839" s="32"/>
      <c r="D839" s="32"/>
      <c r="E839" s="32"/>
    </row>
    <row r="840" spans="1:5" ht="14.25" customHeight="1">
      <c r="A840" s="32"/>
      <c r="B840" s="32"/>
      <c r="C840" s="32"/>
      <c r="D840" s="32"/>
      <c r="E840" s="32"/>
    </row>
    <row r="841" spans="1:5" ht="14.25" customHeight="1">
      <c r="A841" s="32"/>
      <c r="B841" s="32"/>
      <c r="C841" s="32"/>
      <c r="D841" s="32"/>
      <c r="E841" s="32"/>
    </row>
    <row r="842" spans="1:5" ht="14.25" customHeight="1">
      <c r="A842" s="32"/>
      <c r="B842" s="32"/>
      <c r="C842" s="32"/>
      <c r="D842" s="32"/>
      <c r="E842" s="32"/>
    </row>
    <row r="843" spans="1:5" ht="14.25" customHeight="1">
      <c r="A843" s="32"/>
      <c r="B843" s="32"/>
      <c r="C843" s="32"/>
      <c r="D843" s="32"/>
      <c r="E843" s="32"/>
    </row>
    <row r="844" spans="1:5" ht="14.25" customHeight="1">
      <c r="A844" s="32"/>
      <c r="B844" s="32"/>
      <c r="C844" s="32"/>
      <c r="D844" s="32"/>
      <c r="E844" s="32"/>
    </row>
    <row r="845" spans="1:5" ht="14.25" customHeight="1">
      <c r="A845" s="32"/>
      <c r="B845" s="32"/>
      <c r="C845" s="32"/>
      <c r="D845" s="32"/>
      <c r="E845" s="32"/>
    </row>
    <row r="846" spans="1:5" ht="14.25" customHeight="1">
      <c r="A846" s="32"/>
      <c r="B846" s="32"/>
      <c r="C846" s="32"/>
      <c r="D846" s="32"/>
      <c r="E846" s="32"/>
    </row>
    <row r="847" spans="1:5" ht="14.25" customHeight="1">
      <c r="A847" s="32"/>
      <c r="B847" s="32"/>
      <c r="C847" s="32"/>
      <c r="D847" s="32"/>
      <c r="E847" s="32"/>
    </row>
    <row r="848" spans="1:5" ht="14.25" customHeight="1">
      <c r="A848" s="32"/>
      <c r="B848" s="32"/>
      <c r="C848" s="32"/>
      <c r="D848" s="32"/>
      <c r="E848" s="32"/>
    </row>
    <row r="849" spans="1:5" ht="14.25" customHeight="1">
      <c r="A849" s="32"/>
      <c r="B849" s="32"/>
      <c r="C849" s="32"/>
      <c r="D849" s="32"/>
      <c r="E849" s="32"/>
    </row>
    <row r="850" spans="1:5" ht="14.25" customHeight="1">
      <c r="A850" s="32"/>
      <c r="B850" s="32"/>
      <c r="C850" s="32"/>
      <c r="D850" s="32"/>
      <c r="E850" s="32"/>
    </row>
    <row r="851" spans="1:5" ht="14.25" customHeight="1">
      <c r="A851" s="32"/>
      <c r="B851" s="32"/>
      <c r="C851" s="32"/>
      <c r="D851" s="32"/>
      <c r="E851" s="32"/>
    </row>
    <row r="852" spans="1:5" ht="14.25" customHeight="1">
      <c r="A852" s="32"/>
      <c r="B852" s="32"/>
      <c r="C852" s="32"/>
      <c r="D852" s="32"/>
      <c r="E852" s="32"/>
    </row>
    <row r="853" spans="1:5" ht="14.25" customHeight="1">
      <c r="A853" s="32"/>
      <c r="B853" s="32"/>
      <c r="C853" s="32"/>
      <c r="D853" s="32"/>
      <c r="E853" s="32"/>
    </row>
    <row r="854" spans="1:5" ht="14.25" customHeight="1">
      <c r="A854" s="32"/>
      <c r="B854" s="32"/>
      <c r="C854" s="32"/>
      <c r="D854" s="32"/>
      <c r="E854" s="32"/>
    </row>
    <row r="855" spans="1:5" ht="14.25" customHeight="1">
      <c r="A855" s="32"/>
      <c r="B855" s="32"/>
      <c r="C855" s="32"/>
      <c r="D855" s="32"/>
      <c r="E855" s="32"/>
    </row>
    <row r="856" spans="1:5" ht="14.25" customHeight="1">
      <c r="A856" s="32"/>
      <c r="B856" s="32"/>
      <c r="C856" s="32"/>
      <c r="D856" s="32"/>
      <c r="E856" s="32"/>
    </row>
    <row r="857" spans="1:5" ht="14.25" customHeight="1">
      <c r="A857" s="32"/>
      <c r="B857" s="32"/>
      <c r="C857" s="32"/>
      <c r="D857" s="32"/>
      <c r="E857" s="32"/>
    </row>
    <row r="858" spans="1:5" ht="14.25" customHeight="1">
      <c r="A858" s="32"/>
      <c r="B858" s="32"/>
      <c r="C858" s="32"/>
      <c r="D858" s="32"/>
      <c r="E858" s="32"/>
    </row>
    <row r="859" spans="1:5" ht="14.25" customHeight="1">
      <c r="A859" s="32"/>
      <c r="B859" s="32"/>
      <c r="C859" s="32"/>
      <c r="D859" s="32"/>
      <c r="E859" s="32"/>
    </row>
    <row r="860" spans="1:5" ht="14.25" customHeight="1">
      <c r="A860" s="32"/>
      <c r="B860" s="32"/>
      <c r="C860" s="32"/>
      <c r="D860" s="32"/>
      <c r="E860" s="32"/>
    </row>
    <row r="861" spans="1:5" ht="14.25" customHeight="1">
      <c r="A861" s="32"/>
      <c r="B861" s="32"/>
      <c r="C861" s="32"/>
      <c r="D861" s="32"/>
      <c r="E861" s="32"/>
    </row>
    <row r="862" spans="1:5" ht="14.25" customHeight="1">
      <c r="A862" s="32"/>
      <c r="B862" s="32"/>
      <c r="C862" s="32"/>
      <c r="D862" s="32"/>
      <c r="E862" s="32"/>
    </row>
    <row r="863" spans="1:5" ht="14.25" customHeight="1">
      <c r="A863" s="32"/>
      <c r="B863" s="32"/>
      <c r="C863" s="32"/>
      <c r="D863" s="32"/>
      <c r="E863" s="32"/>
    </row>
    <row r="864" spans="1:5" ht="14.25" customHeight="1">
      <c r="A864" s="32"/>
      <c r="B864" s="32"/>
      <c r="C864" s="32"/>
      <c r="D864" s="32"/>
      <c r="E864" s="32"/>
    </row>
    <row r="865" spans="1:5" ht="14.25" customHeight="1">
      <c r="A865" s="32"/>
      <c r="B865" s="32"/>
      <c r="C865" s="32"/>
      <c r="D865" s="32"/>
      <c r="E865" s="32"/>
    </row>
    <row r="866" spans="1:5" ht="14.25" customHeight="1">
      <c r="A866" s="32"/>
      <c r="B866" s="32"/>
      <c r="C866" s="32"/>
      <c r="D866" s="32"/>
      <c r="E866" s="32"/>
    </row>
    <row r="867" spans="1:5" ht="14.25" customHeight="1">
      <c r="A867" s="32"/>
      <c r="B867" s="32"/>
      <c r="C867" s="32"/>
      <c r="D867" s="32"/>
      <c r="E867" s="32"/>
    </row>
    <row r="868" spans="1:5" ht="14.25" customHeight="1">
      <c r="A868" s="32"/>
      <c r="B868" s="32"/>
      <c r="C868" s="32"/>
      <c r="D868" s="32"/>
      <c r="E868" s="32"/>
    </row>
    <row r="869" spans="1:5" ht="14.25" customHeight="1">
      <c r="A869" s="32"/>
      <c r="B869" s="32"/>
      <c r="C869" s="32"/>
      <c r="D869" s="32"/>
      <c r="E869" s="32"/>
    </row>
    <row r="870" spans="1:5" ht="14.25" customHeight="1">
      <c r="A870" s="32"/>
      <c r="B870" s="32"/>
      <c r="C870" s="32"/>
      <c r="D870" s="32"/>
      <c r="E870" s="32"/>
    </row>
    <row r="871" spans="1:5" ht="14.25" customHeight="1">
      <c r="A871" s="32"/>
      <c r="B871" s="32"/>
      <c r="C871" s="32"/>
      <c r="D871" s="32"/>
      <c r="E871" s="32"/>
    </row>
    <row r="872" spans="1:5" ht="14.25" customHeight="1">
      <c r="A872" s="32"/>
      <c r="B872" s="32"/>
      <c r="C872" s="32"/>
      <c r="D872" s="32"/>
      <c r="E872" s="32"/>
    </row>
    <row r="873" spans="1:5" ht="14.25" customHeight="1">
      <c r="A873" s="32"/>
      <c r="B873" s="32"/>
      <c r="C873" s="32"/>
      <c r="D873" s="32"/>
      <c r="E873" s="32"/>
    </row>
    <row r="874" spans="1:5" ht="14.25" customHeight="1">
      <c r="A874" s="32"/>
      <c r="B874" s="32"/>
      <c r="C874" s="32"/>
      <c r="D874" s="32"/>
      <c r="E874" s="32"/>
    </row>
    <row r="875" spans="1:5" ht="14.25" customHeight="1">
      <c r="A875" s="32"/>
      <c r="B875" s="32"/>
      <c r="C875" s="32"/>
      <c r="D875" s="32"/>
      <c r="E875" s="32"/>
    </row>
    <row r="876" spans="1:5" ht="14.25" customHeight="1">
      <c r="A876" s="32"/>
      <c r="B876" s="32"/>
      <c r="C876" s="32"/>
      <c r="D876" s="32"/>
      <c r="E876" s="32"/>
    </row>
    <row r="877" spans="1:5" ht="14.25" customHeight="1">
      <c r="A877" s="32"/>
      <c r="B877" s="32"/>
      <c r="C877" s="32"/>
      <c r="D877" s="32"/>
      <c r="E877" s="32"/>
    </row>
    <row r="878" spans="1:5" ht="14.25" customHeight="1">
      <c r="A878" s="32"/>
      <c r="B878" s="32"/>
      <c r="C878" s="32"/>
      <c r="D878" s="32"/>
      <c r="E878" s="32"/>
    </row>
    <row r="879" spans="1:5" ht="14.25" customHeight="1">
      <c r="A879" s="32"/>
      <c r="B879" s="32"/>
      <c r="C879" s="32"/>
      <c r="D879" s="32"/>
      <c r="E879" s="32"/>
    </row>
    <row r="880" spans="1:5" ht="14.25" customHeight="1">
      <c r="A880" s="32"/>
      <c r="B880" s="32"/>
      <c r="C880" s="32"/>
      <c r="D880" s="32"/>
      <c r="E880" s="32"/>
    </row>
    <row r="881" spans="1:5" ht="14.25" customHeight="1">
      <c r="A881" s="32"/>
      <c r="B881" s="32"/>
      <c r="C881" s="32"/>
      <c r="D881" s="32"/>
      <c r="E881" s="32"/>
    </row>
    <row r="882" spans="1:5" ht="14.25" customHeight="1">
      <c r="A882" s="32"/>
      <c r="B882" s="32"/>
      <c r="C882" s="32"/>
      <c r="D882" s="32"/>
      <c r="E882" s="32"/>
    </row>
    <row r="883" spans="1:5" ht="14.25" customHeight="1">
      <c r="A883" s="32"/>
      <c r="B883" s="32"/>
      <c r="C883" s="32"/>
      <c r="D883" s="32"/>
      <c r="E883" s="32"/>
    </row>
    <row r="884" spans="1:5" ht="14.25" customHeight="1">
      <c r="A884" s="32"/>
      <c r="B884" s="32"/>
      <c r="C884" s="32"/>
      <c r="D884" s="32"/>
      <c r="E884" s="32"/>
    </row>
    <row r="885" spans="1:5" ht="14.25" customHeight="1">
      <c r="A885" s="32"/>
      <c r="B885" s="32"/>
      <c r="C885" s="32"/>
      <c r="D885" s="32"/>
      <c r="E885" s="32"/>
    </row>
    <row r="886" spans="1:5" ht="14.25" customHeight="1">
      <c r="A886" s="32"/>
      <c r="B886" s="32"/>
      <c r="C886" s="32"/>
      <c r="D886" s="32"/>
      <c r="E886" s="32"/>
    </row>
    <row r="887" spans="1:5" ht="14.25" customHeight="1">
      <c r="A887" s="32"/>
      <c r="B887" s="32"/>
      <c r="C887" s="32"/>
      <c r="D887" s="32"/>
      <c r="E887" s="32"/>
    </row>
    <row r="888" spans="1:5" ht="14.25" customHeight="1">
      <c r="A888" s="32"/>
      <c r="B888" s="32"/>
      <c r="C888" s="32"/>
      <c r="D888" s="32"/>
      <c r="E888" s="32"/>
    </row>
    <row r="889" spans="1:5" ht="14.25" customHeight="1">
      <c r="A889" s="32"/>
      <c r="B889" s="32"/>
      <c r="C889" s="32"/>
      <c r="D889" s="32"/>
      <c r="E889" s="32"/>
    </row>
    <row r="890" spans="1:5" ht="14.25" customHeight="1">
      <c r="A890" s="32"/>
      <c r="B890" s="32"/>
      <c r="C890" s="32"/>
      <c r="D890" s="32"/>
      <c r="E890" s="32"/>
    </row>
    <row r="891" spans="1:5" ht="14.25" customHeight="1">
      <c r="A891" s="32"/>
      <c r="B891" s="32"/>
      <c r="C891" s="32"/>
      <c r="D891" s="32"/>
      <c r="E891" s="32"/>
    </row>
    <row r="892" spans="1:5" ht="14.25" customHeight="1">
      <c r="A892" s="32"/>
      <c r="B892" s="32"/>
      <c r="C892" s="32"/>
      <c r="D892" s="32"/>
      <c r="E892" s="32"/>
    </row>
    <row r="893" spans="1:5" ht="14.25" customHeight="1">
      <c r="A893" s="32"/>
      <c r="B893" s="32"/>
      <c r="C893" s="32"/>
      <c r="D893" s="32"/>
      <c r="E893" s="32"/>
    </row>
    <row r="894" spans="1:5" ht="14.25" customHeight="1">
      <c r="A894" s="32"/>
      <c r="B894" s="32"/>
      <c r="C894" s="32"/>
      <c r="D894" s="32"/>
      <c r="E894" s="32"/>
    </row>
    <row r="895" spans="1:5" ht="14.25" customHeight="1">
      <c r="A895" s="32"/>
      <c r="B895" s="32"/>
      <c r="C895" s="32"/>
      <c r="D895" s="32"/>
      <c r="E895" s="32"/>
    </row>
    <row r="896" spans="1:5" ht="14.25" customHeight="1">
      <c r="A896" s="32"/>
      <c r="B896" s="32"/>
      <c r="C896" s="32"/>
      <c r="D896" s="32"/>
      <c r="E896" s="32"/>
    </row>
    <row r="897" spans="1:5" ht="14.25" customHeight="1">
      <c r="A897" s="32"/>
      <c r="B897" s="32"/>
      <c r="C897" s="32"/>
      <c r="D897" s="32"/>
      <c r="E897" s="32"/>
    </row>
    <row r="898" spans="1:5" ht="14.25" customHeight="1">
      <c r="A898" s="32"/>
      <c r="B898" s="32"/>
      <c r="C898" s="32"/>
      <c r="D898" s="32"/>
      <c r="E898" s="32"/>
    </row>
    <row r="899" spans="1:5" ht="14.25" customHeight="1">
      <c r="A899" s="32"/>
      <c r="B899" s="32"/>
      <c r="C899" s="32"/>
      <c r="D899" s="32"/>
      <c r="E899" s="32"/>
    </row>
    <row r="900" spans="1:5" ht="14.25" customHeight="1">
      <c r="A900" s="32"/>
      <c r="B900" s="32"/>
      <c r="C900" s="32"/>
      <c r="D900" s="32"/>
      <c r="E900" s="32"/>
    </row>
    <row r="901" spans="1:5" ht="14.25" customHeight="1">
      <c r="A901" s="32"/>
      <c r="B901" s="32"/>
      <c r="C901" s="32"/>
      <c r="D901" s="32"/>
      <c r="E901" s="32"/>
    </row>
    <row r="902" spans="1:5" ht="14.25" customHeight="1">
      <c r="A902" s="32"/>
      <c r="B902" s="32"/>
      <c r="C902" s="32"/>
      <c r="D902" s="32"/>
      <c r="E902" s="32"/>
    </row>
    <row r="903" spans="1:5" ht="14.25" customHeight="1">
      <c r="A903" s="32"/>
      <c r="B903" s="32"/>
      <c r="C903" s="32"/>
      <c r="D903" s="32"/>
      <c r="E903" s="32"/>
    </row>
    <row r="904" spans="1:5" ht="14.25" customHeight="1">
      <c r="A904" s="32"/>
      <c r="B904" s="32"/>
      <c r="C904" s="32"/>
      <c r="D904" s="32"/>
      <c r="E904" s="32"/>
    </row>
    <row r="905" spans="1:5" ht="14.25" customHeight="1">
      <c r="A905" s="32"/>
      <c r="B905" s="32"/>
      <c r="C905" s="32"/>
      <c r="D905" s="32"/>
      <c r="E905" s="32"/>
    </row>
    <row r="906" spans="1:5" ht="14.25" customHeight="1">
      <c r="A906" s="32"/>
      <c r="B906" s="32"/>
      <c r="C906" s="32"/>
      <c r="D906" s="32"/>
      <c r="E906" s="32"/>
    </row>
    <row r="907" spans="1:5" ht="14.25" customHeight="1">
      <c r="A907" s="32"/>
      <c r="B907" s="32"/>
      <c r="C907" s="32"/>
      <c r="D907" s="32"/>
      <c r="E907" s="32"/>
    </row>
    <row r="908" spans="1:5" ht="14.25" customHeight="1">
      <c r="A908" s="32"/>
      <c r="B908" s="32"/>
      <c r="C908" s="32"/>
      <c r="D908" s="32"/>
      <c r="E908" s="32"/>
    </row>
    <row r="909" spans="1:5" ht="14.25" customHeight="1">
      <c r="A909" s="32"/>
      <c r="B909" s="32"/>
      <c r="C909" s="32"/>
      <c r="D909" s="32"/>
      <c r="E909" s="32"/>
    </row>
    <row r="910" spans="1:5" ht="14.25" customHeight="1">
      <c r="A910" s="32"/>
      <c r="B910" s="32"/>
      <c r="C910" s="32"/>
      <c r="D910" s="32"/>
      <c r="E910" s="32"/>
    </row>
    <row r="911" spans="1:5" ht="14.25" customHeight="1">
      <c r="A911" s="32"/>
      <c r="B911" s="32"/>
      <c r="C911" s="32"/>
      <c r="D911" s="32"/>
      <c r="E911" s="32"/>
    </row>
    <row r="912" spans="1:5" ht="14.25" customHeight="1">
      <c r="A912" s="32"/>
      <c r="B912" s="32"/>
      <c r="C912" s="32"/>
      <c r="D912" s="32"/>
      <c r="E912" s="32"/>
    </row>
    <row r="913" spans="1:5" ht="14.25" customHeight="1">
      <c r="A913" s="32"/>
      <c r="B913" s="32"/>
      <c r="C913" s="32"/>
      <c r="D913" s="32"/>
      <c r="E913" s="32"/>
    </row>
    <row r="914" spans="1:5" ht="14.25" customHeight="1">
      <c r="A914" s="32"/>
      <c r="B914" s="32"/>
      <c r="C914" s="32"/>
      <c r="D914" s="32"/>
      <c r="E914" s="32"/>
    </row>
    <row r="915" spans="1:5" ht="14.25" customHeight="1">
      <c r="A915" s="32"/>
      <c r="B915" s="32"/>
      <c r="C915" s="32"/>
      <c r="D915" s="32"/>
      <c r="E915" s="32"/>
    </row>
    <row r="916" spans="1:5" ht="14.25" customHeight="1">
      <c r="A916" s="32"/>
      <c r="B916" s="32"/>
      <c r="C916" s="32"/>
      <c r="D916" s="32"/>
      <c r="E916" s="32"/>
    </row>
    <row r="917" spans="1:5" ht="14.25" customHeight="1">
      <c r="A917" s="32"/>
      <c r="B917" s="32"/>
      <c r="C917" s="32"/>
      <c r="D917" s="32"/>
      <c r="E917" s="32"/>
    </row>
    <row r="918" spans="1:5" ht="14.25" customHeight="1">
      <c r="A918" s="32"/>
      <c r="B918" s="32"/>
      <c r="C918" s="32"/>
      <c r="D918" s="32"/>
      <c r="E918" s="32"/>
    </row>
    <row r="919" spans="1:5" ht="14.25" customHeight="1">
      <c r="A919" s="32"/>
      <c r="B919" s="32"/>
      <c r="C919" s="32"/>
      <c r="D919" s="32"/>
      <c r="E919" s="32"/>
    </row>
    <row r="920" spans="1:5" ht="14.25" customHeight="1">
      <c r="A920" s="32"/>
      <c r="B920" s="32"/>
      <c r="C920" s="32"/>
      <c r="D920" s="32"/>
      <c r="E920" s="32"/>
    </row>
    <row r="921" spans="1:5" ht="14.25" customHeight="1">
      <c r="A921" s="32"/>
      <c r="B921" s="32"/>
      <c r="C921" s="32"/>
      <c r="D921" s="32"/>
      <c r="E921" s="32"/>
    </row>
    <row r="922" spans="1:5" ht="14.25" customHeight="1">
      <c r="A922" s="32"/>
      <c r="B922" s="32"/>
      <c r="C922" s="32"/>
      <c r="D922" s="32"/>
      <c r="E922" s="32"/>
    </row>
    <row r="923" spans="1:5" ht="14.25" customHeight="1">
      <c r="A923" s="32"/>
      <c r="B923" s="32"/>
      <c r="C923" s="32"/>
      <c r="D923" s="32"/>
      <c r="E923" s="32"/>
    </row>
    <row r="924" spans="1:5" ht="14.25" customHeight="1">
      <c r="A924" s="32"/>
      <c r="B924" s="32"/>
      <c r="C924" s="32"/>
      <c r="D924" s="32"/>
      <c r="E924" s="32"/>
    </row>
    <row r="925" spans="1:5" ht="14.25" customHeight="1">
      <c r="A925" s="32"/>
      <c r="B925" s="32"/>
      <c r="C925" s="32"/>
      <c r="D925" s="32"/>
      <c r="E925" s="32"/>
    </row>
    <row r="926" spans="1:5" ht="14.25" customHeight="1">
      <c r="A926" s="32"/>
      <c r="B926" s="32"/>
      <c r="C926" s="32"/>
      <c r="D926" s="32"/>
      <c r="E926" s="32"/>
    </row>
    <row r="927" spans="1:5" ht="14.25" customHeight="1">
      <c r="A927" s="32"/>
      <c r="B927" s="32"/>
      <c r="C927" s="32"/>
      <c r="D927" s="32"/>
      <c r="E927" s="32"/>
    </row>
    <row r="928" spans="1:5" ht="14.25" customHeight="1">
      <c r="A928" s="32"/>
      <c r="B928" s="32"/>
      <c r="C928" s="32"/>
      <c r="D928" s="32"/>
      <c r="E928" s="32"/>
    </row>
    <row r="929" spans="1:5" ht="14.25" customHeight="1">
      <c r="A929" s="32"/>
      <c r="B929" s="32"/>
      <c r="C929" s="32"/>
      <c r="D929" s="32"/>
      <c r="E929" s="32"/>
    </row>
    <row r="930" spans="1:5" ht="14.25" customHeight="1">
      <c r="A930" s="32"/>
      <c r="B930" s="32"/>
      <c r="C930" s="32"/>
      <c r="D930" s="32"/>
      <c r="E930" s="32"/>
    </row>
    <row r="931" spans="1:5" ht="14.25" customHeight="1">
      <c r="A931" s="32"/>
      <c r="B931" s="32"/>
      <c r="C931" s="32"/>
      <c r="D931" s="32"/>
      <c r="E931" s="32"/>
    </row>
    <row r="932" spans="1:5" ht="14.25" customHeight="1">
      <c r="A932" s="32"/>
      <c r="B932" s="32"/>
      <c r="C932" s="32"/>
      <c r="D932" s="32"/>
      <c r="E932" s="32"/>
    </row>
    <row r="933" spans="1:5" ht="14.25" customHeight="1">
      <c r="A933" s="32"/>
      <c r="B933" s="32"/>
      <c r="C933" s="32"/>
      <c r="D933" s="32"/>
      <c r="E933" s="32"/>
    </row>
    <row r="934" spans="1:5" ht="14.25" customHeight="1">
      <c r="A934" s="32"/>
      <c r="B934" s="32"/>
      <c r="C934" s="32"/>
      <c r="D934" s="32"/>
      <c r="E934" s="32"/>
    </row>
    <row r="935" spans="1:5" ht="14.25" customHeight="1">
      <c r="A935" s="32"/>
      <c r="B935" s="32"/>
      <c r="C935" s="32"/>
      <c r="D935" s="32"/>
      <c r="E935" s="32"/>
    </row>
    <row r="936" spans="1:5" ht="14.25" customHeight="1">
      <c r="A936" s="32"/>
      <c r="B936" s="32"/>
      <c r="C936" s="32"/>
      <c r="D936" s="32"/>
      <c r="E936" s="32"/>
    </row>
    <row r="937" spans="1:5" ht="14.25" customHeight="1">
      <c r="A937" s="32"/>
      <c r="B937" s="32"/>
      <c r="C937" s="32"/>
      <c r="D937" s="32"/>
      <c r="E937" s="32"/>
    </row>
    <row r="938" spans="1:5" ht="14.25" customHeight="1">
      <c r="A938" s="32"/>
      <c r="B938" s="32"/>
      <c r="C938" s="32"/>
      <c r="D938" s="32"/>
      <c r="E938" s="32"/>
    </row>
    <row r="939" spans="1:5" ht="14.25" customHeight="1">
      <c r="A939" s="32"/>
      <c r="B939" s="32"/>
      <c r="C939" s="32"/>
      <c r="D939" s="32"/>
      <c r="E939" s="32"/>
    </row>
    <row r="940" spans="1:5" ht="14.25" customHeight="1">
      <c r="A940" s="32"/>
      <c r="B940" s="32"/>
      <c r="C940" s="32"/>
      <c r="D940" s="32"/>
      <c r="E940" s="32"/>
    </row>
    <row r="941" spans="1:5" ht="14.25" customHeight="1">
      <c r="A941" s="32"/>
      <c r="B941" s="32"/>
      <c r="C941" s="32"/>
      <c r="D941" s="32"/>
      <c r="E941" s="32"/>
    </row>
    <row r="942" spans="1:5" ht="14.25" customHeight="1">
      <c r="A942" s="32"/>
      <c r="B942" s="32"/>
      <c r="C942" s="32"/>
      <c r="D942" s="32"/>
      <c r="E942" s="32"/>
    </row>
    <row r="943" spans="1:5" ht="14.25" customHeight="1">
      <c r="A943" s="32"/>
      <c r="B943" s="32"/>
      <c r="C943" s="32"/>
      <c r="D943" s="32"/>
      <c r="E943" s="32"/>
    </row>
    <row r="944" spans="1:5" ht="14.25" customHeight="1">
      <c r="A944" s="32"/>
      <c r="B944" s="32"/>
      <c r="C944" s="32"/>
      <c r="D944" s="32"/>
      <c r="E944" s="32"/>
    </row>
    <row r="945" spans="1:5" ht="14.25" customHeight="1">
      <c r="A945" s="32"/>
      <c r="B945" s="32"/>
      <c r="C945" s="32"/>
      <c r="D945" s="32"/>
      <c r="E945" s="32"/>
    </row>
    <row r="946" spans="1:5" ht="14.25" customHeight="1">
      <c r="A946" s="32"/>
      <c r="B946" s="32"/>
      <c r="C946" s="32"/>
      <c r="D946" s="32"/>
      <c r="E946" s="32"/>
    </row>
    <row r="947" spans="1:5" ht="14.25" customHeight="1">
      <c r="A947" s="32"/>
      <c r="B947" s="32"/>
      <c r="C947" s="32"/>
      <c r="D947" s="32"/>
      <c r="E947" s="32"/>
    </row>
    <row r="948" spans="1:5" ht="14.25" customHeight="1">
      <c r="A948" s="32"/>
      <c r="B948" s="32"/>
      <c r="C948" s="32"/>
      <c r="D948" s="32"/>
      <c r="E948" s="32"/>
    </row>
    <row r="949" spans="1:5" ht="14.25" customHeight="1">
      <c r="A949" s="32"/>
      <c r="B949" s="32"/>
      <c r="C949" s="32"/>
      <c r="D949" s="32"/>
      <c r="E949" s="32"/>
    </row>
    <row r="950" spans="1:5" ht="14.25" customHeight="1">
      <c r="A950" s="32"/>
      <c r="B950" s="32"/>
      <c r="C950" s="32"/>
      <c r="D950" s="32"/>
      <c r="E950" s="32"/>
    </row>
    <row r="951" spans="1:5" ht="14.25" customHeight="1">
      <c r="A951" s="32"/>
      <c r="B951" s="32"/>
      <c r="C951" s="32"/>
      <c r="D951" s="32"/>
      <c r="E951" s="32"/>
    </row>
    <row r="952" spans="1:5" ht="14.25" customHeight="1">
      <c r="A952" s="32"/>
      <c r="B952" s="32"/>
      <c r="C952" s="32"/>
      <c r="D952" s="32"/>
      <c r="E952" s="32"/>
    </row>
    <row r="953" spans="1:5" ht="14.25" customHeight="1">
      <c r="A953" s="32"/>
      <c r="B953" s="32"/>
      <c r="C953" s="32"/>
      <c r="D953" s="32"/>
      <c r="E953" s="32"/>
    </row>
    <row r="954" spans="1:5" ht="14.25" customHeight="1">
      <c r="A954" s="32"/>
      <c r="B954" s="32"/>
      <c r="C954" s="32"/>
      <c r="D954" s="32"/>
      <c r="E954" s="32"/>
    </row>
    <row r="955" spans="1:5" ht="14.25" customHeight="1">
      <c r="A955" s="32"/>
      <c r="B955" s="32"/>
      <c r="C955" s="32"/>
      <c r="D955" s="32"/>
      <c r="E955" s="32"/>
    </row>
    <row r="956" spans="1:5" ht="14.25" customHeight="1">
      <c r="A956" s="32"/>
      <c r="B956" s="32"/>
      <c r="C956" s="32"/>
      <c r="D956" s="32"/>
      <c r="E956" s="32"/>
    </row>
    <row r="957" spans="1:5" ht="14.25" customHeight="1">
      <c r="A957" s="32"/>
      <c r="B957" s="32"/>
      <c r="C957" s="32"/>
      <c r="D957" s="32"/>
      <c r="E957" s="32"/>
    </row>
    <row r="958" spans="1:5" ht="14.25" customHeight="1">
      <c r="A958" s="32"/>
      <c r="B958" s="32"/>
      <c r="C958" s="32"/>
      <c r="D958" s="32"/>
      <c r="E958" s="32"/>
    </row>
    <row r="959" spans="1:5" ht="14.25" customHeight="1">
      <c r="A959" s="32"/>
      <c r="B959" s="32"/>
      <c r="C959" s="32"/>
      <c r="D959" s="32"/>
      <c r="E959" s="32"/>
    </row>
    <row r="960" spans="1:5" ht="14.25" customHeight="1">
      <c r="A960" s="32"/>
      <c r="B960" s="32"/>
      <c r="C960" s="32"/>
      <c r="D960" s="32"/>
      <c r="E960" s="32"/>
    </row>
    <row r="961" spans="1:5" ht="14.25" customHeight="1">
      <c r="A961" s="32"/>
      <c r="B961" s="32"/>
      <c r="C961" s="32"/>
      <c r="D961" s="32"/>
      <c r="E961" s="32"/>
    </row>
    <row r="962" spans="1:5" ht="14.25" customHeight="1">
      <c r="A962" s="32"/>
      <c r="B962" s="32"/>
      <c r="C962" s="32"/>
      <c r="D962" s="32"/>
      <c r="E962" s="32"/>
    </row>
    <row r="963" spans="1:5" ht="14.25" customHeight="1">
      <c r="A963" s="32"/>
      <c r="B963" s="32"/>
      <c r="C963" s="32"/>
      <c r="D963" s="32"/>
      <c r="E963" s="32"/>
    </row>
    <row r="964" spans="1:5" ht="14.25" customHeight="1">
      <c r="A964" s="32"/>
      <c r="B964" s="32"/>
      <c r="C964" s="32"/>
      <c r="D964" s="32"/>
      <c r="E964" s="32"/>
    </row>
    <row r="965" spans="1:5" ht="14.25" customHeight="1">
      <c r="A965" s="32"/>
      <c r="B965" s="32"/>
      <c r="C965" s="32"/>
      <c r="D965" s="32"/>
      <c r="E965" s="32"/>
    </row>
    <row r="966" spans="1:5" ht="14.25" customHeight="1">
      <c r="A966" s="32"/>
      <c r="B966" s="32"/>
      <c r="C966" s="32"/>
      <c r="D966" s="32"/>
      <c r="E966" s="32"/>
    </row>
    <row r="967" spans="1:5" ht="14.25" customHeight="1">
      <c r="A967" s="32"/>
      <c r="B967" s="32"/>
      <c r="C967" s="32"/>
      <c r="D967" s="32"/>
      <c r="E967" s="32"/>
    </row>
    <row r="968" spans="1:5" ht="14.25" customHeight="1">
      <c r="A968" s="32"/>
      <c r="B968" s="32"/>
      <c r="C968" s="32"/>
      <c r="D968" s="32"/>
      <c r="E968" s="32"/>
    </row>
    <row r="969" spans="1:5" ht="14.25" customHeight="1">
      <c r="A969" s="32"/>
      <c r="B969" s="32"/>
      <c r="C969" s="32"/>
      <c r="D969" s="32"/>
      <c r="E969" s="32"/>
    </row>
    <row r="970" spans="1:5" ht="14.25" customHeight="1">
      <c r="A970" s="32"/>
      <c r="B970" s="32"/>
      <c r="C970" s="32"/>
      <c r="D970" s="32"/>
      <c r="E970" s="32"/>
    </row>
    <row r="971" spans="1:5" ht="14.25" customHeight="1">
      <c r="A971" s="32"/>
      <c r="B971" s="32"/>
      <c r="C971" s="32"/>
      <c r="D971" s="32"/>
      <c r="E971" s="32"/>
    </row>
    <row r="972" spans="1:5" ht="14.25" customHeight="1">
      <c r="A972" s="32"/>
      <c r="B972" s="32"/>
      <c r="C972" s="32"/>
      <c r="D972" s="32"/>
      <c r="E972" s="32"/>
    </row>
    <row r="973" spans="1:5" ht="14.25" customHeight="1">
      <c r="A973" s="32"/>
      <c r="B973" s="32"/>
      <c r="C973" s="32"/>
      <c r="D973" s="32"/>
      <c r="E973" s="32"/>
    </row>
    <row r="974" spans="1:5" ht="14.25" customHeight="1">
      <c r="A974" s="32"/>
      <c r="B974" s="32"/>
      <c r="C974" s="32"/>
      <c r="D974" s="32"/>
      <c r="E974" s="32"/>
    </row>
    <row r="975" spans="1:5" ht="14.25" customHeight="1">
      <c r="A975" s="32"/>
      <c r="B975" s="32"/>
      <c r="C975" s="32"/>
      <c r="D975" s="32"/>
      <c r="E975" s="32"/>
    </row>
    <row r="976" spans="1:5" ht="14.25" customHeight="1">
      <c r="A976" s="32"/>
      <c r="B976" s="32"/>
      <c r="C976" s="32"/>
      <c r="D976" s="32"/>
      <c r="E976" s="32"/>
    </row>
    <row r="977" spans="1:5" ht="14.25" customHeight="1">
      <c r="A977" s="32"/>
      <c r="B977" s="32"/>
      <c r="C977" s="32"/>
      <c r="D977" s="32"/>
      <c r="E977" s="32"/>
    </row>
    <row r="978" spans="1:5" ht="14.25" customHeight="1">
      <c r="A978" s="32"/>
      <c r="B978" s="32"/>
      <c r="C978" s="32"/>
      <c r="D978" s="32"/>
      <c r="E978" s="32"/>
    </row>
    <row r="979" spans="1:5" ht="14.25" customHeight="1">
      <c r="A979" s="32"/>
      <c r="B979" s="32"/>
      <c r="C979" s="32"/>
      <c r="D979" s="32"/>
      <c r="E979" s="32"/>
    </row>
    <row r="980" spans="1:5" ht="14.25" customHeight="1">
      <c r="A980" s="32"/>
      <c r="B980" s="32"/>
      <c r="C980" s="32"/>
      <c r="D980" s="32"/>
      <c r="E980" s="32"/>
    </row>
    <row r="981" spans="1:5" ht="14.25" customHeight="1">
      <c r="A981" s="32"/>
      <c r="B981" s="32"/>
      <c r="C981" s="32"/>
      <c r="D981" s="32"/>
      <c r="E981" s="32"/>
    </row>
    <row r="982" spans="1:5" ht="14.25" customHeight="1">
      <c r="A982" s="32"/>
      <c r="B982" s="32"/>
      <c r="C982" s="32"/>
      <c r="D982" s="32"/>
      <c r="E982" s="32"/>
    </row>
    <row r="983" spans="1:5" ht="14.25" customHeight="1">
      <c r="A983" s="32"/>
      <c r="B983" s="32"/>
      <c r="C983" s="32"/>
      <c r="D983" s="32"/>
      <c r="E983" s="32"/>
    </row>
    <row r="984" spans="1:5" ht="14.25" customHeight="1">
      <c r="A984" s="32"/>
      <c r="B984" s="32"/>
      <c r="C984" s="32"/>
      <c r="D984" s="32"/>
      <c r="E984" s="32"/>
    </row>
    <row r="985" spans="1:5" ht="14.25" customHeight="1">
      <c r="A985" s="32"/>
      <c r="B985" s="32"/>
      <c r="C985" s="32"/>
      <c r="D985" s="32"/>
      <c r="E985" s="32"/>
    </row>
    <row r="986" spans="1:5" ht="14.25" customHeight="1">
      <c r="A986" s="32"/>
      <c r="B986" s="32"/>
      <c r="C986" s="32"/>
      <c r="D986" s="32"/>
      <c r="E986" s="32"/>
    </row>
    <row r="987" spans="1:5" ht="14.25" customHeight="1">
      <c r="A987" s="32"/>
      <c r="B987" s="32"/>
      <c r="C987" s="32"/>
      <c r="D987" s="32"/>
      <c r="E987" s="32"/>
    </row>
    <row r="988" spans="1:5" ht="14.25" customHeight="1">
      <c r="A988" s="32"/>
      <c r="B988" s="32"/>
      <c r="C988" s="32"/>
      <c r="D988" s="32"/>
      <c r="E988" s="32"/>
    </row>
    <row r="989" spans="1:5" ht="14.25" customHeight="1">
      <c r="A989" s="32"/>
      <c r="B989" s="32"/>
      <c r="C989" s="32"/>
      <c r="D989" s="32"/>
      <c r="E989" s="32"/>
    </row>
    <row r="990" spans="1:5" ht="14.25" customHeight="1">
      <c r="A990" s="32"/>
      <c r="B990" s="32"/>
      <c r="C990" s="32"/>
      <c r="D990" s="32"/>
      <c r="E990" s="32"/>
    </row>
    <row r="991" spans="1:5" ht="14.25" customHeight="1">
      <c r="A991" s="32"/>
      <c r="B991" s="32"/>
      <c r="C991" s="32"/>
      <c r="D991" s="32"/>
      <c r="E991" s="32"/>
    </row>
    <row r="992" spans="1:5" ht="14.25" customHeight="1">
      <c r="A992" s="32"/>
      <c r="B992" s="32"/>
      <c r="C992" s="32"/>
      <c r="D992" s="32"/>
      <c r="E992" s="32"/>
    </row>
    <row r="993" spans="1:5" ht="14.25" customHeight="1">
      <c r="A993" s="32"/>
      <c r="B993" s="32"/>
      <c r="C993" s="32"/>
      <c r="D993" s="32"/>
      <c r="E993" s="32"/>
    </row>
    <row r="994" spans="1:5" ht="14.25" customHeight="1">
      <c r="A994" s="32"/>
      <c r="B994" s="32"/>
      <c r="C994" s="32"/>
      <c r="D994" s="32"/>
      <c r="E994" s="32"/>
    </row>
    <row r="995" spans="1:5" ht="14.25" customHeight="1">
      <c r="A995" s="32"/>
      <c r="B995" s="32"/>
      <c r="C995" s="32"/>
      <c r="D995" s="32"/>
      <c r="E995" s="32"/>
    </row>
    <row r="996" spans="1:5" ht="14.25" customHeight="1">
      <c r="A996" s="32"/>
      <c r="B996" s="32"/>
      <c r="C996" s="32"/>
      <c r="D996" s="32"/>
      <c r="E996" s="32"/>
    </row>
    <row r="997" spans="1:5" ht="14.25" customHeight="1">
      <c r="A997" s="32"/>
      <c r="B997" s="32"/>
      <c r="C997" s="32"/>
      <c r="D997" s="32"/>
      <c r="E997" s="32"/>
    </row>
    <row r="998" spans="1:5" ht="14.25" customHeight="1">
      <c r="A998" s="32"/>
      <c r="B998" s="32"/>
      <c r="C998" s="32"/>
      <c r="D998" s="32"/>
      <c r="E998" s="32"/>
    </row>
    <row r="999" spans="1:5" ht="14.25" customHeight="1">
      <c r="A999" s="32"/>
      <c r="B999" s="32"/>
      <c r="C999" s="32"/>
      <c r="D999" s="32"/>
      <c r="E999" s="32"/>
    </row>
    <row r="1000" spans="1:5" ht="14.25" customHeight="1">
      <c r="A1000" s="32"/>
      <c r="B1000" s="32"/>
      <c r="C1000" s="32"/>
      <c r="D1000" s="32"/>
      <c r="E1000" s="32"/>
    </row>
    <row r="1001" spans="1:5" ht="14.25" customHeight="1">
      <c r="A1001" s="32"/>
      <c r="B1001" s="32"/>
      <c r="C1001" s="32"/>
      <c r="D1001" s="32"/>
      <c r="E1001" s="32"/>
    </row>
    <row r="1002" spans="1:5" ht="14.25" customHeight="1">
      <c r="C1002" s="32"/>
    </row>
    <row r="1003" spans="1:5" ht="14.25" customHeight="1">
      <c r="C1003" s="32"/>
    </row>
    <row r="1004" spans="1:5" ht="14.25" customHeight="1">
      <c r="C1004" s="32"/>
    </row>
    <row r="1005" spans="1:5" ht="14.25" customHeight="1">
      <c r="C1005" s="32"/>
    </row>
  </sheetData>
  <mergeCells count="17">
    <mergeCell ref="B32:B33"/>
    <mergeCell ref="B35:B37"/>
    <mergeCell ref="B40:B41"/>
    <mergeCell ref="B50:B52"/>
    <mergeCell ref="B60:B62"/>
    <mergeCell ref="B29:B31"/>
    <mergeCell ref="A1:A4"/>
    <mergeCell ref="B1:B4"/>
    <mergeCell ref="C1:C4"/>
    <mergeCell ref="D1:E3"/>
    <mergeCell ref="B5:B6"/>
    <mergeCell ref="B7:B9"/>
    <mergeCell ref="B10:B12"/>
    <mergeCell ref="B16:B18"/>
    <mergeCell ref="B20:B21"/>
    <mergeCell ref="B23:B26"/>
    <mergeCell ref="B27:B28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69D8FF"/>
  </sheetPr>
  <dimension ref="A1:P1004"/>
  <sheetViews>
    <sheetView zoomScale="70" zoomScaleNormal="70" workbookViewId="0">
      <selection activeCell="L1" sqref="L1:M1048576"/>
    </sheetView>
  </sheetViews>
  <sheetFormatPr defaultColWidth="9.1796875" defaultRowHeight="21.75" customHeight="1"/>
  <cols>
    <col min="1" max="1" width="6.453125" style="31" customWidth="1"/>
    <col min="2" max="2" width="18.81640625" style="31" hidden="1" customWidth="1"/>
    <col min="3" max="3" width="80.7265625" style="31" customWidth="1"/>
    <col min="4" max="4" width="22.7265625" style="31" customWidth="1"/>
    <col min="5" max="5" width="16.453125" style="31" customWidth="1"/>
    <col min="6" max="6" width="11.7265625" style="1" customWidth="1"/>
    <col min="7" max="7" width="12.54296875" style="1" customWidth="1"/>
    <col min="8" max="9" width="9.1796875" style="1"/>
    <col min="10" max="10" width="17.1796875" style="1" customWidth="1"/>
    <col min="11" max="16384" width="9.1796875" style="1"/>
  </cols>
  <sheetData>
    <row r="1" spans="1:7" ht="21.75" customHeight="1">
      <c r="A1" s="297" t="s">
        <v>0</v>
      </c>
      <c r="B1" s="297" t="s">
        <v>168</v>
      </c>
      <c r="C1" s="297" t="s">
        <v>1</v>
      </c>
      <c r="D1" s="334"/>
      <c r="E1" s="335"/>
    </row>
    <row r="2" spans="1:7" ht="21.75" customHeight="1">
      <c r="A2" s="298"/>
      <c r="B2" s="298"/>
      <c r="C2" s="342"/>
      <c r="D2" s="334"/>
      <c r="E2" s="335"/>
    </row>
    <row r="3" spans="1:7" ht="21.75" customHeight="1">
      <c r="A3" s="298"/>
      <c r="B3" s="298"/>
      <c r="C3" s="342"/>
      <c r="D3" s="336"/>
      <c r="E3" s="337"/>
      <c r="F3" s="109">
        <f>SUM(D5:D69)</f>
        <v>0</v>
      </c>
    </row>
    <row r="4" spans="1:7" ht="21.75" customHeight="1">
      <c r="A4" s="299"/>
      <c r="B4" s="299"/>
      <c r="C4" s="298"/>
      <c r="D4" s="213" t="s">
        <v>406</v>
      </c>
      <c r="E4" s="213" t="s">
        <v>8</v>
      </c>
      <c r="F4" s="80" t="s">
        <v>408</v>
      </c>
      <c r="G4" s="80" t="s">
        <v>409</v>
      </c>
    </row>
    <row r="5" spans="1:7" ht="21.75" customHeight="1">
      <c r="A5" s="42">
        <v>1</v>
      </c>
      <c r="B5" s="363" t="s">
        <v>167</v>
      </c>
      <c r="C5" s="139" t="s">
        <v>202</v>
      </c>
      <c r="D5" s="36" t="str">
        <f>IFERROR(VLOOKUP(C5,#REF!,2,FALSE),"")</f>
        <v/>
      </c>
      <c r="E5" s="36" t="str">
        <f>IFERROR(VLOOKUP(C5,#REF!,3,FALSE),"")</f>
        <v/>
      </c>
    </row>
    <row r="6" spans="1:7" ht="21.75" customHeight="1">
      <c r="A6" s="42">
        <f t="shared" ref="A6:A67" si="0">A5+1</f>
        <v>2</v>
      </c>
      <c r="B6" s="333"/>
      <c r="C6" s="233" t="s">
        <v>41</v>
      </c>
      <c r="D6" s="36" t="str">
        <f>IFERROR(VLOOKUP(C6,#REF!,2,FALSE),"")</f>
        <v/>
      </c>
      <c r="E6" s="36" t="str">
        <f>IFERROR(VLOOKUP(C6,#REF!,3,FALSE),"")</f>
        <v/>
      </c>
    </row>
    <row r="7" spans="1:7" ht="21.75" customHeight="1">
      <c r="A7" s="42">
        <f t="shared" si="0"/>
        <v>3</v>
      </c>
      <c r="B7" s="363" t="s">
        <v>166</v>
      </c>
      <c r="C7" s="234" t="s">
        <v>43</v>
      </c>
      <c r="D7" s="36" t="str">
        <f>IFERROR(VLOOKUP(C7,#REF!,2,FALSE),"")</f>
        <v/>
      </c>
      <c r="E7" s="36" t="str">
        <f>IFERROR(VLOOKUP(C7,#REF!,3,FALSE),"")</f>
        <v/>
      </c>
      <c r="F7" s="227"/>
      <c r="G7" s="2"/>
    </row>
    <row r="8" spans="1:7" ht="21.75" customHeight="1">
      <c r="A8" s="42">
        <f t="shared" si="0"/>
        <v>4</v>
      </c>
      <c r="B8" s="342"/>
      <c r="C8" s="235" t="s">
        <v>235</v>
      </c>
      <c r="D8" s="36" t="str">
        <f>IFERROR(VLOOKUP(C8,#REF!,2,FALSE),"")</f>
        <v/>
      </c>
      <c r="E8" s="36" t="str">
        <f>IFERROR(VLOOKUP(C8,#REF!,3,FALSE),"")</f>
        <v/>
      </c>
    </row>
    <row r="9" spans="1:7" ht="21.75" customHeight="1">
      <c r="A9" s="42">
        <f t="shared" si="0"/>
        <v>5</v>
      </c>
      <c r="B9" s="333"/>
      <c r="C9" s="235" t="s">
        <v>222</v>
      </c>
      <c r="D9" s="36" t="str">
        <f>IFERROR(VLOOKUP(C9,#REF!,2,FALSE),"")</f>
        <v/>
      </c>
      <c r="E9" s="36" t="str">
        <f>IFERROR(VLOOKUP(C9,#REF!,3,FALSE),"")</f>
        <v/>
      </c>
    </row>
    <row r="10" spans="1:7" ht="21.75" customHeight="1">
      <c r="A10" s="42">
        <f t="shared" si="0"/>
        <v>6</v>
      </c>
      <c r="B10" s="363" t="s">
        <v>165</v>
      </c>
      <c r="C10" s="235" t="s">
        <v>204</v>
      </c>
      <c r="D10" s="36" t="str">
        <f>IFERROR(VLOOKUP(C10,#REF!,2,FALSE),"")</f>
        <v/>
      </c>
      <c r="E10" s="36" t="str">
        <f>IFERROR(VLOOKUP(C10,#REF!,3,FALSE),"")</f>
        <v/>
      </c>
    </row>
    <row r="11" spans="1:7" ht="21.75" customHeight="1">
      <c r="A11" s="42">
        <f t="shared" si="0"/>
        <v>7</v>
      </c>
      <c r="B11" s="342"/>
      <c r="C11" s="235" t="s">
        <v>251</v>
      </c>
      <c r="D11" s="36" t="str">
        <f>IFERROR(VLOOKUP(C11,#REF!,2,FALSE),"")</f>
        <v/>
      </c>
      <c r="E11" s="36" t="str">
        <f>IFERROR(VLOOKUP(C11,#REF!,3,FALSE),"")</f>
        <v/>
      </c>
    </row>
    <row r="12" spans="1:7" ht="21.75" customHeight="1">
      <c r="A12" s="42">
        <f t="shared" si="0"/>
        <v>8</v>
      </c>
      <c r="B12" s="333"/>
      <c r="C12" s="235" t="s">
        <v>218</v>
      </c>
      <c r="D12" s="36" t="str">
        <f>IFERROR(VLOOKUP(C12,#REF!,2,FALSE),"")</f>
        <v/>
      </c>
      <c r="E12" s="36" t="str">
        <f>IFERROR(VLOOKUP(C12,#REF!,3,FALSE),"")</f>
        <v/>
      </c>
    </row>
    <row r="13" spans="1:7" ht="21.75" customHeight="1">
      <c r="A13" s="42">
        <f t="shared" si="0"/>
        <v>9</v>
      </c>
      <c r="B13" s="142" t="s">
        <v>52</v>
      </c>
      <c r="C13" s="236" t="s">
        <v>51</v>
      </c>
      <c r="D13" s="36" t="str">
        <f>IFERROR(VLOOKUP(C13,#REF!,2,FALSE),"")</f>
        <v/>
      </c>
      <c r="E13" s="36" t="str">
        <f>IFERROR(VLOOKUP(C13,#REF!,3,FALSE),"")</f>
        <v/>
      </c>
    </row>
    <row r="14" spans="1:7" ht="21.75" customHeight="1">
      <c r="A14" s="42">
        <f t="shared" si="0"/>
        <v>10</v>
      </c>
      <c r="B14" s="142" t="s">
        <v>164</v>
      </c>
      <c r="C14" s="138" t="s">
        <v>410</v>
      </c>
      <c r="D14" s="36" t="str">
        <f>IFERROR(VLOOKUP(C14,#REF!,2,FALSE),"")</f>
        <v/>
      </c>
      <c r="E14" s="36" t="str">
        <f>IFERROR(VLOOKUP(C14,#REF!,3,FALSE),"")</f>
        <v/>
      </c>
    </row>
    <row r="15" spans="1:7" ht="21.75" customHeight="1">
      <c r="A15" s="42">
        <f t="shared" si="0"/>
        <v>11</v>
      </c>
      <c r="B15" s="142" t="s">
        <v>163</v>
      </c>
      <c r="C15" s="234" t="s">
        <v>215</v>
      </c>
      <c r="D15" s="36" t="str">
        <f>IFERROR(VLOOKUP(C15,#REF!,2,FALSE),"")</f>
        <v/>
      </c>
      <c r="E15" s="36" t="str">
        <f>IFERROR(VLOOKUP(C15,#REF!,3,FALSE),"")</f>
        <v/>
      </c>
    </row>
    <row r="16" spans="1:7" ht="21.75" customHeight="1">
      <c r="A16" s="42">
        <f t="shared" si="0"/>
        <v>12</v>
      </c>
      <c r="B16" s="363" t="s">
        <v>162</v>
      </c>
      <c r="C16" s="139" t="s">
        <v>209</v>
      </c>
      <c r="D16" s="36" t="str">
        <f>IFERROR(VLOOKUP(C16,#REF!,2,FALSE),"")</f>
        <v/>
      </c>
      <c r="E16" s="36" t="str">
        <f>IFERROR(VLOOKUP(C16,#REF!,3,FALSE),"")</f>
        <v/>
      </c>
    </row>
    <row r="17" spans="1:16" ht="21.75" customHeight="1">
      <c r="A17" s="42">
        <f t="shared" si="0"/>
        <v>13</v>
      </c>
      <c r="B17" s="342"/>
      <c r="C17" s="236" t="s">
        <v>58</v>
      </c>
      <c r="D17" s="36" t="str">
        <f>IFERROR(VLOOKUP(C17,#REF!,2,FALSE),"")</f>
        <v/>
      </c>
      <c r="E17" s="36" t="str">
        <f>IFERROR(VLOOKUP(C17,#REF!,3,FALSE),"")</f>
        <v/>
      </c>
    </row>
    <row r="18" spans="1:16" ht="21.75" customHeight="1">
      <c r="A18" s="42">
        <f t="shared" si="0"/>
        <v>14</v>
      </c>
      <c r="B18" s="333"/>
      <c r="C18" s="236" t="s">
        <v>60</v>
      </c>
      <c r="D18" s="36" t="str">
        <f>IFERROR(VLOOKUP(C18,#REF!,2,FALSE),"")</f>
        <v/>
      </c>
      <c r="E18" s="36" t="str">
        <f>IFERROR(VLOOKUP(C18,#REF!,3,FALSE),"")</f>
        <v/>
      </c>
      <c r="L18" s="250"/>
      <c r="M18" s="250"/>
      <c r="N18" s="251"/>
      <c r="O18" s="249"/>
      <c r="P18" s="249"/>
    </row>
    <row r="19" spans="1:16" ht="21.75" customHeight="1">
      <c r="A19" s="42">
        <f t="shared" si="0"/>
        <v>15</v>
      </c>
      <c r="B19" s="142" t="s">
        <v>161</v>
      </c>
      <c r="C19" s="234" t="s">
        <v>201</v>
      </c>
      <c r="D19" s="36" t="str">
        <f>IFERROR(VLOOKUP(C19,#REF!,2,FALSE),"")</f>
        <v/>
      </c>
      <c r="E19" s="36" t="str">
        <f>IFERROR(VLOOKUP(C19,#REF!,3,FALSE),"")</f>
        <v/>
      </c>
      <c r="L19" s="250"/>
      <c r="M19" s="250"/>
      <c r="N19" s="251"/>
      <c r="O19" s="249"/>
      <c r="P19" s="249"/>
    </row>
    <row r="20" spans="1:16" ht="21.75" customHeight="1">
      <c r="A20" s="42">
        <f t="shared" si="0"/>
        <v>16</v>
      </c>
      <c r="B20" s="363" t="s">
        <v>160</v>
      </c>
      <c r="C20" s="139" t="s">
        <v>220</v>
      </c>
      <c r="D20" s="36" t="str">
        <f>IFERROR(VLOOKUP(C20,#REF!,2,FALSE),"")</f>
        <v/>
      </c>
      <c r="E20" s="36" t="str">
        <f>IFERROR(VLOOKUP(C20,#REF!,3,FALSE),"")</f>
        <v/>
      </c>
      <c r="L20" s="250"/>
      <c r="M20" s="250"/>
      <c r="N20" s="251"/>
      <c r="O20" s="249"/>
      <c r="P20" s="249"/>
    </row>
    <row r="21" spans="1:16" ht="21.75" customHeight="1">
      <c r="A21" s="42">
        <f t="shared" si="0"/>
        <v>17</v>
      </c>
      <c r="B21" s="365"/>
      <c r="C21" s="139" t="s">
        <v>213</v>
      </c>
      <c r="D21" s="36" t="str">
        <f>IFERROR(VLOOKUP(C21,#REF!,2,FALSE),"")</f>
        <v/>
      </c>
      <c r="E21" s="36" t="str">
        <f>IFERROR(VLOOKUP(C21,#REF!,3,FALSE),"")</f>
        <v/>
      </c>
      <c r="L21" s="250"/>
      <c r="M21" s="250"/>
      <c r="N21" s="251"/>
      <c r="O21" s="249"/>
      <c r="P21" s="249"/>
    </row>
    <row r="22" spans="1:16" ht="21.75" customHeight="1">
      <c r="A22" s="42">
        <f t="shared" si="0"/>
        <v>18</v>
      </c>
      <c r="B22" s="142" t="s">
        <v>159</v>
      </c>
      <c r="C22" s="236" t="s">
        <v>66</v>
      </c>
      <c r="D22" s="36" t="str">
        <f>IFERROR(VLOOKUP(C22,#REF!,2,FALSE),"")</f>
        <v/>
      </c>
      <c r="E22" s="36" t="str">
        <f>IFERROR(VLOOKUP(C22,#REF!,3,FALSE),"")</f>
        <v/>
      </c>
      <c r="L22" s="250"/>
      <c r="M22" s="250"/>
      <c r="N22" s="251"/>
      <c r="O22" s="249"/>
      <c r="P22" s="249"/>
    </row>
    <row r="23" spans="1:16" ht="21.75" customHeight="1">
      <c r="A23" s="42">
        <f>A22+1</f>
        <v>19</v>
      </c>
      <c r="B23" s="363" t="s">
        <v>158</v>
      </c>
      <c r="C23" s="234" t="s">
        <v>211</v>
      </c>
      <c r="D23" s="36" t="str">
        <f>IFERROR(VLOOKUP(C23,#REF!,2,FALSE),"")</f>
        <v/>
      </c>
      <c r="E23" s="36" t="str">
        <f>IFERROR(VLOOKUP(C23,#REF!,3,FALSE),"")</f>
        <v/>
      </c>
    </row>
    <row r="24" spans="1:16" ht="21.75" customHeight="1">
      <c r="A24" s="42">
        <f t="shared" si="0"/>
        <v>20</v>
      </c>
      <c r="B24" s="364"/>
      <c r="C24" s="139"/>
      <c r="D24" s="36" t="str">
        <f>IFERROR(VLOOKUP(C24,#REF!,2,FALSE),"")</f>
        <v/>
      </c>
      <c r="E24" s="36" t="str">
        <f>IFERROR(VLOOKUP(C24,#REF!,3,FALSE),"")</f>
        <v/>
      </c>
    </row>
    <row r="25" spans="1:16" ht="21.75" customHeight="1">
      <c r="A25" s="42">
        <f t="shared" si="0"/>
        <v>21</v>
      </c>
      <c r="B25" s="364"/>
      <c r="C25" s="237" t="s">
        <v>70</v>
      </c>
      <c r="D25" s="36" t="str">
        <f>IFERROR(VLOOKUP(C25,#REF!,2,FALSE),"")</f>
        <v/>
      </c>
      <c r="E25" s="36" t="str">
        <f>IFERROR(VLOOKUP(C25,#REF!,3,FALSE),"")</f>
        <v/>
      </c>
    </row>
    <row r="26" spans="1:16" ht="21.75" customHeight="1">
      <c r="A26" s="42">
        <f t="shared" si="0"/>
        <v>22</v>
      </c>
      <c r="B26" s="365"/>
      <c r="C26" s="139" t="s">
        <v>250</v>
      </c>
      <c r="D26" s="36" t="str">
        <f>IFERROR(VLOOKUP(C26,#REF!,2,FALSE),"")</f>
        <v/>
      </c>
      <c r="E26" s="36" t="str">
        <f>IFERROR(VLOOKUP(C26,#REF!,3,FALSE),"")</f>
        <v/>
      </c>
    </row>
    <row r="27" spans="1:16" ht="21.75" customHeight="1">
      <c r="A27" s="42">
        <f t="shared" si="0"/>
        <v>23</v>
      </c>
      <c r="B27" s="363" t="s">
        <v>77</v>
      </c>
      <c r="C27" s="236" t="s">
        <v>72</v>
      </c>
      <c r="D27" s="36" t="str">
        <f>IFERROR(VLOOKUP(C27,#REF!,2,FALSE),"")</f>
        <v/>
      </c>
      <c r="E27" s="36" t="str">
        <f>IFERROR(VLOOKUP(C27,#REF!,3,FALSE),"")</f>
        <v/>
      </c>
    </row>
    <row r="28" spans="1:16" ht="21.75" customHeight="1">
      <c r="A28" s="42">
        <f t="shared" si="0"/>
        <v>24</v>
      </c>
      <c r="B28" s="333"/>
      <c r="C28" s="236" t="s">
        <v>74</v>
      </c>
      <c r="D28" s="36" t="str">
        <f>IFERROR(VLOOKUP(C28,#REF!,2,FALSE),"")</f>
        <v/>
      </c>
      <c r="E28" s="36" t="str">
        <f>IFERROR(VLOOKUP(C28,#REF!,3,FALSE),"")</f>
        <v/>
      </c>
    </row>
    <row r="29" spans="1:16" ht="21.75" customHeight="1">
      <c r="A29" s="42">
        <f t="shared" si="0"/>
        <v>25</v>
      </c>
      <c r="B29" s="363" t="s">
        <v>157</v>
      </c>
      <c r="C29" s="236" t="s">
        <v>75</v>
      </c>
      <c r="D29" s="36" t="str">
        <f>IFERROR(VLOOKUP(C29,#REF!,2,FALSE),"")</f>
        <v/>
      </c>
      <c r="E29" s="36" t="str">
        <f>IFERROR(VLOOKUP(C29,#REF!,3,FALSE),"")</f>
        <v/>
      </c>
    </row>
    <row r="30" spans="1:16" ht="21.75" customHeight="1">
      <c r="A30" s="42">
        <f t="shared" si="0"/>
        <v>26</v>
      </c>
      <c r="B30" s="342"/>
      <c r="C30" s="236" t="s">
        <v>76</v>
      </c>
      <c r="D30" s="36" t="str">
        <f>IFERROR(VLOOKUP(C30,#REF!,2,FALSE),"")</f>
        <v/>
      </c>
      <c r="E30" s="36" t="str">
        <f>IFERROR(VLOOKUP(C30,#REF!,3,FALSE),"")</f>
        <v/>
      </c>
    </row>
    <row r="31" spans="1:16" ht="21.75" customHeight="1">
      <c r="A31" s="42">
        <f t="shared" si="0"/>
        <v>27</v>
      </c>
      <c r="B31" s="333"/>
      <c r="C31" s="233" t="s">
        <v>78</v>
      </c>
      <c r="D31" s="36" t="str">
        <f>IFERROR(VLOOKUP(C31,#REF!,2,FALSE),"")</f>
        <v/>
      </c>
      <c r="E31" s="36" t="str">
        <f>IFERROR(VLOOKUP(C31,#REF!,3,FALSE),"")</f>
        <v/>
      </c>
    </row>
    <row r="32" spans="1:16" ht="21.75" customHeight="1">
      <c r="A32" s="42">
        <f t="shared" si="0"/>
        <v>28</v>
      </c>
      <c r="B32" s="360" t="s">
        <v>156</v>
      </c>
      <c r="C32" s="233" t="s">
        <v>80</v>
      </c>
      <c r="D32" s="36" t="str">
        <f>IFERROR(VLOOKUP(C32,#REF!,2,FALSE),"")</f>
        <v/>
      </c>
      <c r="E32" s="36" t="str">
        <f>IFERROR(VLOOKUP(C32,#REF!,3,FALSE),"")</f>
        <v/>
      </c>
    </row>
    <row r="33" spans="1:14" ht="21.75" customHeight="1">
      <c r="A33" s="42">
        <f t="shared" si="0"/>
        <v>29</v>
      </c>
      <c r="B33" s="362"/>
      <c r="C33" s="233" t="s">
        <v>82</v>
      </c>
      <c r="D33" s="36" t="str">
        <f>IFERROR(VLOOKUP(C33,#REF!,2,FALSE),"")</f>
        <v/>
      </c>
      <c r="E33" s="36" t="str">
        <f>IFERROR(VLOOKUP(C33,#REF!,3,FALSE),"")</f>
        <v/>
      </c>
    </row>
    <row r="34" spans="1:14" ht="21.75" customHeight="1">
      <c r="A34" s="42">
        <f t="shared" si="0"/>
        <v>30</v>
      </c>
      <c r="B34" s="145" t="s">
        <v>155</v>
      </c>
      <c r="C34" s="233" t="s">
        <v>45</v>
      </c>
      <c r="D34" s="36" t="str">
        <f>IFERROR(VLOOKUP(C34,#REF!,2,FALSE),"")</f>
        <v/>
      </c>
      <c r="E34" s="36" t="str">
        <f>IFERROR(VLOOKUP(C34,#REF!,3,FALSE),"")</f>
        <v/>
      </c>
    </row>
    <row r="35" spans="1:14" ht="21.75" customHeight="1">
      <c r="A35" s="42">
        <f t="shared" si="0"/>
        <v>31</v>
      </c>
      <c r="B35" s="363" t="s">
        <v>154</v>
      </c>
      <c r="C35" s="233" t="s">
        <v>85</v>
      </c>
      <c r="D35" s="36" t="str">
        <f>IFERROR(VLOOKUP(C35,#REF!,2,FALSE),"")</f>
        <v/>
      </c>
      <c r="E35" s="36" t="str">
        <f>IFERROR(VLOOKUP(C35,#REF!,3,FALSE),"")</f>
        <v/>
      </c>
    </row>
    <row r="36" spans="1:14" ht="21.75" customHeight="1">
      <c r="A36" s="42">
        <f t="shared" si="0"/>
        <v>32</v>
      </c>
      <c r="B36" s="342"/>
      <c r="C36" s="233" t="s">
        <v>86</v>
      </c>
      <c r="D36" s="36" t="str">
        <f>IFERROR(VLOOKUP(C36,#REF!,2,FALSE),"")</f>
        <v/>
      </c>
      <c r="E36" s="36" t="str">
        <f>IFERROR(VLOOKUP(C36,#REF!,3,FALSE),"")</f>
        <v/>
      </c>
    </row>
    <row r="37" spans="1:14" ht="21.75" customHeight="1">
      <c r="A37" s="42">
        <f t="shared" si="0"/>
        <v>33</v>
      </c>
      <c r="B37" s="333"/>
      <c r="C37" s="233" t="s">
        <v>87</v>
      </c>
      <c r="D37" s="36" t="str">
        <f>IFERROR(VLOOKUP(C37,#REF!,2,FALSE),"")</f>
        <v/>
      </c>
      <c r="E37" s="36" t="str">
        <f>IFERROR(VLOOKUP(C37,#REF!,3,FALSE),"")</f>
        <v/>
      </c>
    </row>
    <row r="38" spans="1:14" ht="21.75" customHeight="1">
      <c r="A38" s="42">
        <f t="shared" si="0"/>
        <v>34</v>
      </c>
      <c r="B38" s="142" t="s">
        <v>91</v>
      </c>
      <c r="C38" s="233" t="s">
        <v>88</v>
      </c>
      <c r="D38" s="36" t="str">
        <f>IFERROR(VLOOKUP(C38,#REF!,2,FALSE),"")</f>
        <v/>
      </c>
      <c r="E38" s="36" t="str">
        <f>IFERROR(VLOOKUP(C38,#REF!,3,FALSE),"")</f>
        <v/>
      </c>
    </row>
    <row r="39" spans="1:14" ht="21.75" customHeight="1">
      <c r="A39" s="42">
        <f t="shared" si="0"/>
        <v>35</v>
      </c>
      <c r="B39" s="142" t="s">
        <v>93</v>
      </c>
      <c r="C39" s="233" t="s">
        <v>89</v>
      </c>
      <c r="D39" s="36" t="str">
        <f>IFERROR(VLOOKUP(C39,#REF!,2,FALSE),"")</f>
        <v/>
      </c>
      <c r="E39" s="36" t="str">
        <f>IFERROR(VLOOKUP(C39,#REF!,3,FALSE),"")</f>
        <v/>
      </c>
    </row>
    <row r="40" spans="1:14" ht="21.75" customHeight="1">
      <c r="A40" s="42">
        <f t="shared" si="0"/>
        <v>36</v>
      </c>
      <c r="B40" s="363" t="s">
        <v>153</v>
      </c>
      <c r="C40" s="233" t="s">
        <v>90</v>
      </c>
      <c r="D40" s="36" t="str">
        <f>IFERROR(VLOOKUP(C40,#REF!,2,FALSE),"")</f>
        <v/>
      </c>
      <c r="E40" s="36" t="str">
        <f>IFERROR(VLOOKUP(C40,#REF!,3,FALSE),"")</f>
        <v/>
      </c>
    </row>
    <row r="41" spans="1:14" ht="21.75" customHeight="1">
      <c r="A41" s="42">
        <f t="shared" si="0"/>
        <v>37</v>
      </c>
      <c r="B41" s="333"/>
      <c r="C41" s="233" t="s">
        <v>92</v>
      </c>
      <c r="D41" s="36" t="str">
        <f>IFERROR(VLOOKUP(C41,#REF!,2,FALSE),"")</f>
        <v/>
      </c>
      <c r="E41" s="36" t="str">
        <f>IFERROR(VLOOKUP(C41,#REF!,3,FALSE),"")</f>
        <v/>
      </c>
    </row>
    <row r="42" spans="1:14" ht="21.75" customHeight="1">
      <c r="A42" s="42">
        <f t="shared" si="0"/>
        <v>38</v>
      </c>
      <c r="B42" s="142" t="s">
        <v>152</v>
      </c>
      <c r="C42" s="233" t="s">
        <v>94</v>
      </c>
      <c r="D42" s="36" t="str">
        <f>IFERROR(VLOOKUP(C42,#REF!,2,FALSE),"")</f>
        <v/>
      </c>
      <c r="E42" s="36" t="str">
        <f>IFERROR(VLOOKUP(C42,#REF!,3,FALSE),"")</f>
        <v/>
      </c>
    </row>
    <row r="43" spans="1:14" ht="21.75" customHeight="1">
      <c r="A43" s="42">
        <f t="shared" si="0"/>
        <v>39</v>
      </c>
      <c r="B43" s="142" t="s">
        <v>151</v>
      </c>
      <c r="C43" s="37" t="s">
        <v>95</v>
      </c>
      <c r="D43" s="36" t="str">
        <f>IFERROR(VLOOKUP(C43,#REF!,2,FALSE),"")</f>
        <v/>
      </c>
      <c r="E43" s="36" t="str">
        <f>IFERROR(VLOOKUP(C43,#REF!,3,FALSE),"")</f>
        <v/>
      </c>
    </row>
    <row r="44" spans="1:14" ht="21.75" customHeight="1">
      <c r="A44" s="42">
        <f t="shared" si="0"/>
        <v>40</v>
      </c>
      <c r="B44" s="142" t="s">
        <v>150</v>
      </c>
      <c r="C44" s="233" t="s">
        <v>96</v>
      </c>
      <c r="D44" s="36" t="str">
        <f>IFERROR(VLOOKUP(C44,#REF!,2,FALSE),"")</f>
        <v/>
      </c>
      <c r="E44" s="36" t="str">
        <f>IFERROR(VLOOKUP(C44,#REF!,3,FALSE),"")</f>
        <v/>
      </c>
    </row>
    <row r="45" spans="1:14" ht="21.75" customHeight="1">
      <c r="A45" s="42">
        <f t="shared" si="0"/>
        <v>41</v>
      </c>
      <c r="B45" s="142" t="s">
        <v>149</v>
      </c>
      <c r="C45" s="234" t="s">
        <v>186</v>
      </c>
      <c r="D45" s="36" t="str">
        <f>IFERROR(VLOOKUP(C45,#REF!,2,FALSE),"")</f>
        <v/>
      </c>
      <c r="E45" s="36" t="str">
        <f>IFERROR(VLOOKUP(C45,#REF!,3,FALSE),"")</f>
        <v/>
      </c>
      <c r="F45" s="82"/>
      <c r="G45" s="2"/>
      <c r="J45" s="82"/>
      <c r="K45" s="248"/>
      <c r="L45" s="375"/>
      <c r="M45" s="376"/>
      <c r="N45" s="376"/>
    </row>
    <row r="46" spans="1:14" ht="21.75" customHeight="1">
      <c r="A46" s="42">
        <f t="shared" si="0"/>
        <v>42</v>
      </c>
      <c r="B46" s="142" t="s">
        <v>148</v>
      </c>
      <c r="C46" s="234" t="s">
        <v>195</v>
      </c>
      <c r="D46" s="36" t="str">
        <f>IFERROR(VLOOKUP(C46,#REF!,2,FALSE),"")</f>
        <v/>
      </c>
      <c r="E46" s="36" t="str">
        <f>IFERROR(VLOOKUP(C46,#REF!,3,FALSE),"")</f>
        <v/>
      </c>
      <c r="F46" s="82"/>
      <c r="G46" s="2"/>
      <c r="J46" s="82"/>
      <c r="K46" s="248"/>
      <c r="L46" s="375"/>
      <c r="M46" s="376"/>
      <c r="N46" s="376"/>
    </row>
    <row r="47" spans="1:14" ht="21.75" customHeight="1">
      <c r="A47" s="42">
        <f t="shared" si="0"/>
        <v>43</v>
      </c>
      <c r="B47" s="142" t="s">
        <v>147</v>
      </c>
      <c r="C47" s="234" t="s">
        <v>193</v>
      </c>
      <c r="D47" s="36" t="str">
        <f>IFERROR(VLOOKUP(C47,#REF!,2,FALSE),"")</f>
        <v/>
      </c>
      <c r="E47" s="36" t="str">
        <f>IFERROR(VLOOKUP(C47,#REF!,3,FALSE),"")</f>
        <v/>
      </c>
      <c r="F47" s="82"/>
      <c r="G47" s="2"/>
      <c r="J47" s="82"/>
      <c r="K47" s="248"/>
      <c r="L47" s="375"/>
      <c r="M47" s="376"/>
      <c r="N47" s="376"/>
    </row>
    <row r="48" spans="1:14" ht="21.75" customHeight="1">
      <c r="A48" s="42">
        <f t="shared" si="0"/>
        <v>44</v>
      </c>
      <c r="B48" s="142" t="s">
        <v>146</v>
      </c>
      <c r="C48" s="234" t="s">
        <v>194</v>
      </c>
      <c r="D48" s="36" t="str">
        <f>IFERROR(VLOOKUP(C48,#REF!,2,FALSE),"")</f>
        <v/>
      </c>
      <c r="E48" s="36" t="str">
        <f>IFERROR(VLOOKUP(C48,#REF!,3,FALSE),"")</f>
        <v/>
      </c>
      <c r="F48" s="82"/>
      <c r="G48" s="2"/>
      <c r="J48" s="82"/>
      <c r="K48" s="248"/>
      <c r="L48" s="375"/>
      <c r="M48" s="376"/>
      <c r="N48" s="376"/>
    </row>
    <row r="49" spans="1:14" ht="21.75" customHeight="1">
      <c r="A49" s="42">
        <f t="shared" si="0"/>
        <v>45</v>
      </c>
      <c r="B49" s="146" t="s">
        <v>145</v>
      </c>
      <c r="C49" s="234" t="s">
        <v>101</v>
      </c>
      <c r="D49" s="36" t="str">
        <f>IFERROR(VLOOKUP(C49,#REF!,2,FALSE),"")</f>
        <v/>
      </c>
      <c r="E49" s="36" t="str">
        <f>IFERROR(VLOOKUP(C49,#REF!,3,FALSE),"")</f>
        <v/>
      </c>
      <c r="F49" s="82"/>
      <c r="G49" s="2"/>
      <c r="J49" s="82"/>
      <c r="K49" s="248"/>
      <c r="L49" s="375"/>
      <c r="M49" s="376"/>
      <c r="N49" s="376"/>
    </row>
    <row r="50" spans="1:14" ht="21.75" customHeight="1">
      <c r="A50" s="42">
        <f t="shared" si="0"/>
        <v>46</v>
      </c>
      <c r="B50" s="360" t="s">
        <v>144</v>
      </c>
      <c r="C50" s="138" t="s">
        <v>191</v>
      </c>
      <c r="D50" s="36" t="str">
        <f>IFERROR(VLOOKUP(C50,#REF!,2,FALSE),"")</f>
        <v/>
      </c>
      <c r="E50" s="36" t="str">
        <f>IFERROR(VLOOKUP(C50,#REF!,3,FALSE),"")</f>
        <v/>
      </c>
    </row>
    <row r="51" spans="1:14" ht="21.75" customHeight="1">
      <c r="A51" s="42">
        <f t="shared" si="0"/>
        <v>47</v>
      </c>
      <c r="B51" s="361"/>
      <c r="C51" s="138" t="s">
        <v>190</v>
      </c>
      <c r="D51" s="36" t="str">
        <f>IFERROR(VLOOKUP(C51,#REF!,2,FALSE),"")</f>
        <v/>
      </c>
      <c r="E51" s="36" t="str">
        <f>IFERROR(VLOOKUP(C51,#REF!,3,FALSE),"")</f>
        <v/>
      </c>
    </row>
    <row r="52" spans="1:14" ht="21.75" customHeight="1">
      <c r="A52" s="42">
        <f t="shared" si="0"/>
        <v>48</v>
      </c>
      <c r="B52" s="362"/>
      <c r="C52" s="233" t="s">
        <v>104</v>
      </c>
      <c r="D52" s="36" t="str">
        <f>IFERROR(VLOOKUP(C52,#REF!,2,FALSE),"")</f>
        <v/>
      </c>
      <c r="E52" s="36" t="str">
        <f>IFERROR(VLOOKUP(C52,#REF!,3,FALSE),"")</f>
        <v/>
      </c>
    </row>
    <row r="53" spans="1:14" ht="21.75" customHeight="1">
      <c r="A53" s="42">
        <f t="shared" si="0"/>
        <v>49</v>
      </c>
      <c r="B53" s="142" t="s">
        <v>109</v>
      </c>
      <c r="C53" s="37" t="s">
        <v>105</v>
      </c>
      <c r="D53" s="36" t="str">
        <f>IFERROR(VLOOKUP(C53,#REF!,2,FALSE),"")</f>
        <v/>
      </c>
      <c r="E53" s="36" t="str">
        <f>IFERROR(VLOOKUP(C53,#REF!,3,FALSE),"")</f>
        <v/>
      </c>
      <c r="F53" s="227"/>
      <c r="G53" s="2"/>
    </row>
    <row r="54" spans="1:14" ht="21.75" customHeight="1">
      <c r="A54" s="42">
        <f t="shared" si="0"/>
        <v>50</v>
      </c>
      <c r="B54" s="146" t="s">
        <v>111</v>
      </c>
      <c r="C54" s="233" t="s">
        <v>106</v>
      </c>
      <c r="D54" s="36" t="str">
        <f>IFERROR(VLOOKUP(C54,#REF!,2,FALSE),"")</f>
        <v/>
      </c>
      <c r="E54" s="36" t="str">
        <f>IFERROR(VLOOKUP(C54,#REF!,3,FALSE),"")</f>
        <v/>
      </c>
      <c r="F54" s="224"/>
    </row>
    <row r="55" spans="1:14" ht="21.75" customHeight="1">
      <c r="A55" s="42">
        <f t="shared" si="0"/>
        <v>51</v>
      </c>
      <c r="B55" s="146" t="s">
        <v>113</v>
      </c>
      <c r="C55" s="233" t="s">
        <v>107</v>
      </c>
      <c r="D55" s="36" t="str">
        <f>IFERROR(VLOOKUP(C55,#REF!,2,FALSE),"")</f>
        <v/>
      </c>
      <c r="E55" s="36" t="str">
        <f>IFERROR(VLOOKUP(C55,#REF!,3,FALSE),"")</f>
        <v/>
      </c>
      <c r="F55" s="227"/>
      <c r="G55" s="2"/>
    </row>
    <row r="56" spans="1:14" ht="21.75" customHeight="1">
      <c r="A56" s="42">
        <f t="shared" si="0"/>
        <v>52</v>
      </c>
      <c r="B56" s="142" t="s">
        <v>143</v>
      </c>
      <c r="C56" s="79" t="s">
        <v>185</v>
      </c>
      <c r="D56" s="36" t="str">
        <f>IFERROR(VLOOKUP(C56,#REF!,2,FALSE),"")</f>
        <v/>
      </c>
      <c r="E56" s="36" t="str">
        <f>IFERROR(VLOOKUP(C56,#REF!,3,FALSE),"")</f>
        <v/>
      </c>
    </row>
    <row r="57" spans="1:14" ht="21.75" customHeight="1">
      <c r="A57" s="42">
        <f t="shared" si="0"/>
        <v>53</v>
      </c>
      <c r="B57" s="142" t="s">
        <v>116</v>
      </c>
      <c r="C57" s="233" t="s">
        <v>110</v>
      </c>
      <c r="D57" s="36" t="str">
        <f>IFERROR(VLOOKUP(C57,#REF!,2,FALSE),"")</f>
        <v/>
      </c>
      <c r="E57" s="36" t="str">
        <f>IFERROR(VLOOKUP(C57,#REF!,3,FALSE),"")</f>
        <v/>
      </c>
    </row>
    <row r="58" spans="1:14" ht="21.75" customHeight="1">
      <c r="A58" s="42">
        <f t="shared" si="0"/>
        <v>54</v>
      </c>
      <c r="B58" s="142" t="s">
        <v>118</v>
      </c>
      <c r="C58" s="233" t="s">
        <v>112</v>
      </c>
      <c r="D58" s="36" t="str">
        <f>IFERROR(VLOOKUP(C58,#REF!,2,FALSE),"")</f>
        <v/>
      </c>
      <c r="E58" s="36" t="str">
        <f>IFERROR(VLOOKUP(C58,#REF!,3,FALSE),"")</f>
        <v/>
      </c>
    </row>
    <row r="59" spans="1:14" ht="21.75" customHeight="1">
      <c r="A59" s="42">
        <f t="shared" si="0"/>
        <v>55</v>
      </c>
      <c r="B59" s="146" t="s">
        <v>120</v>
      </c>
      <c r="C59" s="233" t="s">
        <v>114</v>
      </c>
      <c r="D59" s="36" t="str">
        <f>IFERROR(VLOOKUP(C59,#REF!,2,FALSE),"")</f>
        <v/>
      </c>
      <c r="E59" s="36" t="str">
        <f>IFERROR(VLOOKUP(C59,#REF!,3,FALSE),"")</f>
        <v/>
      </c>
    </row>
    <row r="60" spans="1:14" ht="21.75" customHeight="1">
      <c r="A60" s="42">
        <f t="shared" si="0"/>
        <v>56</v>
      </c>
      <c r="B60" s="360" t="s">
        <v>122</v>
      </c>
      <c r="C60" s="37" t="s">
        <v>115</v>
      </c>
      <c r="D60" s="36" t="str">
        <f>IFERROR(VLOOKUP(C60,#REF!,2,FALSE),"")</f>
        <v/>
      </c>
      <c r="E60" s="36" t="str">
        <f>IFERROR(VLOOKUP(C60,#REF!,3,FALSE),"")</f>
        <v/>
      </c>
    </row>
    <row r="61" spans="1:14" ht="21.75" customHeight="1">
      <c r="A61" s="42">
        <f t="shared" si="0"/>
        <v>57</v>
      </c>
      <c r="B61" s="361"/>
      <c r="C61" s="233" t="s">
        <v>117</v>
      </c>
      <c r="D61" s="36" t="str">
        <f>IFERROR(VLOOKUP(C61,#REF!,2,FALSE),"")</f>
        <v/>
      </c>
      <c r="E61" s="36" t="str">
        <f>IFERROR(VLOOKUP(C61,#REF!,3,FALSE),"")</f>
        <v/>
      </c>
    </row>
    <row r="62" spans="1:14" ht="21.75" customHeight="1">
      <c r="A62" s="42">
        <f t="shared" si="0"/>
        <v>58</v>
      </c>
      <c r="B62" s="362"/>
      <c r="C62" s="233" t="s">
        <v>119</v>
      </c>
      <c r="D62" s="36" t="str">
        <f>IFERROR(VLOOKUP(C62,#REF!,2,FALSE),"")</f>
        <v/>
      </c>
      <c r="E62" s="36" t="str">
        <f>IFERROR(VLOOKUP(C62,#REF!,3,FALSE),"")</f>
        <v/>
      </c>
    </row>
    <row r="63" spans="1:14" ht="21.75" customHeight="1">
      <c r="A63" s="42">
        <f t="shared" si="0"/>
        <v>59</v>
      </c>
      <c r="B63" s="146" t="s">
        <v>126</v>
      </c>
      <c r="C63" s="233" t="s">
        <v>121</v>
      </c>
      <c r="D63" s="36" t="str">
        <f>IFERROR(VLOOKUP(C63,#REF!,2,FALSE),"")</f>
        <v/>
      </c>
      <c r="E63" s="36" t="str">
        <f>IFERROR(VLOOKUP(C63,#REF!,3,FALSE),"")</f>
        <v/>
      </c>
    </row>
    <row r="64" spans="1:14" ht="21.75" customHeight="1">
      <c r="A64" s="42">
        <f t="shared" si="0"/>
        <v>60</v>
      </c>
      <c r="B64" s="43"/>
      <c r="C64" s="233" t="s">
        <v>123</v>
      </c>
      <c r="D64" s="36" t="str">
        <f>IFERROR(VLOOKUP(C64,#REF!,2,FALSE),"")</f>
        <v/>
      </c>
      <c r="E64" s="36" t="str">
        <f>IFERROR(VLOOKUP(C64,#REF!,3,FALSE),"")</f>
        <v/>
      </c>
    </row>
    <row r="65" spans="1:5" ht="21.75" customHeight="1">
      <c r="A65" s="42">
        <f t="shared" si="0"/>
        <v>61</v>
      </c>
      <c r="B65" s="33"/>
      <c r="C65" s="233" t="s">
        <v>124</v>
      </c>
      <c r="D65" s="36" t="str">
        <f>IFERROR(VLOOKUP(C65,#REF!,2,FALSE),"")</f>
        <v/>
      </c>
      <c r="E65" s="36" t="str">
        <f>IFERROR(VLOOKUP(C65,#REF!,3,FALSE),"")</f>
        <v/>
      </c>
    </row>
    <row r="66" spans="1:5" ht="21.75" customHeight="1">
      <c r="A66" s="40">
        <f t="shared" si="0"/>
        <v>62</v>
      </c>
      <c r="B66" s="33"/>
      <c r="C66" s="233" t="s">
        <v>125</v>
      </c>
      <c r="D66" s="36" t="str">
        <f>IFERROR(VLOOKUP(C66,#REF!,2,FALSE),"")</f>
        <v/>
      </c>
      <c r="E66" s="36" t="str">
        <f>IFERROR(VLOOKUP(C66,#REF!,3,FALSE),"")</f>
        <v/>
      </c>
    </row>
    <row r="67" spans="1:5" ht="21.75" customHeight="1">
      <c r="A67" s="38">
        <f t="shared" si="0"/>
        <v>63</v>
      </c>
      <c r="B67" s="238"/>
      <c r="C67" s="37" t="s">
        <v>127</v>
      </c>
      <c r="D67" s="36" t="str">
        <f>IFERROR(VLOOKUP(C67,#REF!,2,FALSE),"")</f>
        <v/>
      </c>
      <c r="E67" s="36" t="str">
        <f>IFERROR(VLOOKUP(C67,#REF!,3,FALSE),"")</f>
        <v/>
      </c>
    </row>
    <row r="68" spans="1:5" ht="21.75" customHeight="1">
      <c r="A68" s="33"/>
      <c r="B68" s="33"/>
      <c r="C68" s="138" t="s">
        <v>412</v>
      </c>
      <c r="D68" s="36"/>
      <c r="E68" s="33"/>
    </row>
    <row r="69" spans="1:5" ht="21.75" customHeight="1">
      <c r="A69" s="33"/>
      <c r="B69" s="33"/>
      <c r="C69" s="138" t="s">
        <v>411</v>
      </c>
      <c r="D69" s="36"/>
      <c r="E69" s="33"/>
    </row>
    <row r="70" spans="1:5" ht="21.75" customHeight="1">
      <c r="A70" s="33"/>
      <c r="B70" s="33"/>
      <c r="C70" s="33"/>
      <c r="D70" s="33"/>
      <c r="E70" s="33"/>
    </row>
    <row r="71" spans="1:5" ht="21.75" customHeight="1">
      <c r="A71" s="33"/>
      <c r="B71" s="33"/>
      <c r="C71" s="33"/>
      <c r="D71" s="33"/>
      <c r="E71" s="33"/>
    </row>
    <row r="72" spans="1:5" ht="21.75" customHeight="1">
      <c r="A72" s="33"/>
      <c r="B72" s="33"/>
      <c r="C72" s="33"/>
      <c r="D72" s="33"/>
      <c r="E72" s="33"/>
    </row>
    <row r="73" spans="1:5" ht="21.75" customHeight="1">
      <c r="A73" s="33"/>
      <c r="B73" s="33"/>
      <c r="C73" s="33"/>
      <c r="D73" s="33"/>
      <c r="E73" s="33"/>
    </row>
    <row r="74" spans="1:5" ht="21.75" customHeight="1">
      <c r="A74" s="33"/>
      <c r="B74" s="33"/>
      <c r="C74" s="33"/>
      <c r="D74" s="33"/>
      <c r="E74" s="33"/>
    </row>
    <row r="75" spans="1:5" ht="21.75" customHeight="1">
      <c r="A75" s="33"/>
      <c r="B75" s="33"/>
      <c r="C75" s="33"/>
      <c r="D75" s="33"/>
      <c r="E75" s="33"/>
    </row>
    <row r="76" spans="1:5" ht="21.75" customHeight="1">
      <c r="A76" s="33"/>
      <c r="B76" s="33"/>
      <c r="C76" s="33"/>
      <c r="D76" s="33"/>
      <c r="E76" s="33"/>
    </row>
    <row r="77" spans="1:5" ht="21.75" customHeight="1">
      <c r="A77" s="33"/>
      <c r="B77" s="33"/>
      <c r="C77" s="33"/>
      <c r="D77" s="33"/>
      <c r="E77" s="33"/>
    </row>
    <row r="78" spans="1:5" ht="21.75" customHeight="1">
      <c r="A78" s="33"/>
      <c r="B78" s="33"/>
      <c r="C78" s="33"/>
      <c r="D78" s="33"/>
      <c r="E78" s="33"/>
    </row>
    <row r="79" spans="1:5" ht="21.75" customHeight="1">
      <c r="A79" s="33"/>
      <c r="B79" s="33"/>
      <c r="C79" s="33"/>
      <c r="D79" s="33"/>
      <c r="E79" s="33"/>
    </row>
    <row r="80" spans="1:5" ht="21.75" customHeight="1">
      <c r="A80" s="33"/>
      <c r="B80" s="33"/>
      <c r="C80" s="33"/>
      <c r="D80" s="33"/>
      <c r="E80" s="33"/>
    </row>
    <row r="81" spans="1:5" ht="21.75" customHeight="1">
      <c r="A81" s="33"/>
      <c r="B81" s="33"/>
      <c r="C81" s="33"/>
      <c r="D81" s="33"/>
      <c r="E81" s="33"/>
    </row>
    <row r="82" spans="1:5" ht="21.75" customHeight="1">
      <c r="A82" s="33"/>
      <c r="B82" s="33"/>
      <c r="C82" s="33"/>
      <c r="D82" s="33"/>
      <c r="E82" s="33"/>
    </row>
    <row r="83" spans="1:5" ht="21.75" customHeight="1">
      <c r="A83" s="33"/>
      <c r="B83" s="33"/>
      <c r="C83" s="33"/>
      <c r="D83" s="33"/>
      <c r="E83" s="33"/>
    </row>
    <row r="84" spans="1:5" ht="21.75" customHeight="1">
      <c r="A84" s="33"/>
      <c r="B84" s="33"/>
      <c r="C84" s="33"/>
      <c r="D84" s="33"/>
      <c r="E84" s="33"/>
    </row>
    <row r="85" spans="1:5" ht="21.75" customHeight="1">
      <c r="A85" s="33"/>
      <c r="B85" s="33"/>
      <c r="C85" s="33"/>
      <c r="D85" s="33"/>
      <c r="E85" s="33"/>
    </row>
    <row r="86" spans="1:5" ht="21.75" customHeight="1">
      <c r="A86" s="33"/>
      <c r="B86" s="33"/>
      <c r="C86" s="33"/>
      <c r="D86" s="33"/>
      <c r="E86" s="33"/>
    </row>
    <row r="87" spans="1:5" ht="21.75" customHeight="1">
      <c r="A87" s="33"/>
      <c r="B87" s="33"/>
      <c r="C87" s="33"/>
      <c r="D87" s="33"/>
      <c r="E87" s="33"/>
    </row>
    <row r="88" spans="1:5" ht="21.75" customHeight="1">
      <c r="A88" s="33"/>
      <c r="B88" s="33"/>
      <c r="C88" s="33"/>
      <c r="D88" s="33"/>
      <c r="E88" s="33"/>
    </row>
    <row r="89" spans="1:5" ht="21.75" customHeight="1">
      <c r="A89" s="33"/>
      <c r="B89" s="33"/>
      <c r="C89" s="33"/>
      <c r="D89" s="33"/>
      <c r="E89" s="33"/>
    </row>
    <row r="90" spans="1:5" ht="21.75" customHeight="1">
      <c r="A90" s="33"/>
      <c r="B90" s="33"/>
      <c r="C90" s="33"/>
      <c r="D90" s="33"/>
      <c r="E90" s="33"/>
    </row>
    <row r="91" spans="1:5" ht="21.75" customHeight="1">
      <c r="A91" s="33"/>
      <c r="B91" s="33"/>
      <c r="C91" s="33"/>
      <c r="D91" s="33"/>
      <c r="E91" s="33"/>
    </row>
    <row r="92" spans="1:5" ht="21.75" customHeight="1">
      <c r="A92" s="33"/>
      <c r="B92" s="33"/>
      <c r="C92" s="33"/>
      <c r="D92" s="33"/>
      <c r="E92" s="33"/>
    </row>
    <row r="93" spans="1:5" ht="21.75" customHeight="1">
      <c r="A93" s="33"/>
      <c r="B93" s="33"/>
      <c r="C93" s="33"/>
      <c r="D93" s="33"/>
      <c r="E93" s="33"/>
    </row>
    <row r="94" spans="1:5" ht="21.75" customHeight="1">
      <c r="A94" s="33"/>
      <c r="B94" s="33"/>
      <c r="C94" s="33"/>
      <c r="D94" s="33"/>
      <c r="E94" s="33"/>
    </row>
    <row r="95" spans="1:5" ht="21.75" customHeight="1">
      <c r="A95" s="33"/>
      <c r="B95" s="33"/>
      <c r="C95" s="33"/>
      <c r="D95" s="33"/>
      <c r="E95" s="33"/>
    </row>
    <row r="96" spans="1:5" ht="21.75" customHeight="1">
      <c r="A96" s="33"/>
      <c r="B96" s="33"/>
      <c r="C96" s="33"/>
      <c r="D96" s="33"/>
      <c r="E96" s="33"/>
    </row>
    <row r="97" spans="1:5" ht="21.75" customHeight="1">
      <c r="A97" s="33"/>
      <c r="B97" s="33"/>
      <c r="C97" s="33"/>
      <c r="D97" s="33"/>
      <c r="E97" s="33"/>
    </row>
    <row r="98" spans="1:5" ht="21.75" customHeight="1">
      <c r="A98" s="33"/>
      <c r="B98" s="33"/>
      <c r="C98" s="33"/>
      <c r="D98" s="33"/>
      <c r="E98" s="33"/>
    </row>
    <row r="99" spans="1:5" ht="21.75" customHeight="1">
      <c r="A99" s="33"/>
      <c r="B99" s="33"/>
      <c r="C99" s="33"/>
      <c r="D99" s="33"/>
      <c r="E99" s="33"/>
    </row>
    <row r="100" spans="1:5" ht="21.75" customHeight="1">
      <c r="A100" s="33"/>
      <c r="B100" s="33"/>
      <c r="C100" s="33"/>
      <c r="D100" s="33"/>
      <c r="E100" s="33"/>
    </row>
    <row r="101" spans="1:5" ht="21.75" customHeight="1">
      <c r="A101" s="33"/>
      <c r="B101" s="33"/>
      <c r="C101" s="33"/>
      <c r="D101" s="33"/>
      <c r="E101" s="33"/>
    </row>
    <row r="102" spans="1:5" ht="21.75" customHeight="1">
      <c r="A102" s="33"/>
      <c r="B102" s="33"/>
      <c r="C102" s="33"/>
      <c r="D102" s="33"/>
      <c r="E102" s="33"/>
    </row>
    <row r="103" spans="1:5" ht="21.75" customHeight="1">
      <c r="A103" s="33"/>
      <c r="B103" s="33"/>
      <c r="C103" s="33"/>
      <c r="D103" s="33"/>
      <c r="E103" s="33"/>
    </row>
    <row r="104" spans="1:5" ht="21.75" customHeight="1">
      <c r="A104" s="33"/>
      <c r="B104" s="33"/>
      <c r="C104" s="33"/>
      <c r="D104" s="33"/>
      <c r="E104" s="33"/>
    </row>
    <row r="105" spans="1:5" ht="21.75" customHeight="1">
      <c r="A105" s="33"/>
      <c r="B105" s="33"/>
      <c r="C105" s="33"/>
      <c r="D105" s="33"/>
      <c r="E105" s="33"/>
    </row>
    <row r="106" spans="1:5" ht="21.75" customHeight="1">
      <c r="A106" s="33"/>
      <c r="B106" s="33"/>
      <c r="C106" s="33"/>
      <c r="D106" s="33"/>
      <c r="E106" s="33"/>
    </row>
    <row r="107" spans="1:5" ht="21.75" customHeight="1">
      <c r="A107" s="33"/>
      <c r="B107" s="33"/>
      <c r="C107" s="33"/>
      <c r="D107" s="33"/>
      <c r="E107" s="33"/>
    </row>
    <row r="108" spans="1:5" ht="21.75" customHeight="1">
      <c r="A108" s="33"/>
      <c r="B108" s="33"/>
      <c r="C108" s="33"/>
      <c r="D108" s="33"/>
      <c r="E108" s="33"/>
    </row>
    <row r="109" spans="1:5" ht="21.75" customHeight="1">
      <c r="A109" s="33"/>
      <c r="B109" s="33"/>
      <c r="C109" s="33"/>
      <c r="D109" s="33"/>
      <c r="E109" s="33"/>
    </row>
    <row r="110" spans="1:5" ht="21.75" customHeight="1">
      <c r="A110" s="33"/>
      <c r="B110" s="33"/>
      <c r="C110" s="33"/>
      <c r="D110" s="33"/>
      <c r="E110" s="33"/>
    </row>
    <row r="111" spans="1:5" ht="21.75" customHeight="1">
      <c r="A111" s="33"/>
      <c r="B111" s="33"/>
      <c r="C111" s="33"/>
      <c r="D111" s="33"/>
      <c r="E111" s="33"/>
    </row>
    <row r="112" spans="1:5" ht="21.75" customHeight="1">
      <c r="A112" s="33"/>
      <c r="B112" s="33"/>
      <c r="C112" s="33"/>
      <c r="D112" s="33"/>
      <c r="E112" s="33"/>
    </row>
    <row r="113" spans="1:5" ht="21.75" customHeight="1">
      <c r="A113" s="33"/>
      <c r="B113" s="33"/>
      <c r="C113" s="33"/>
      <c r="D113" s="33"/>
      <c r="E113" s="33"/>
    </row>
    <row r="114" spans="1:5" ht="21.75" customHeight="1">
      <c r="A114" s="33"/>
      <c r="B114" s="33"/>
      <c r="C114" s="33"/>
      <c r="D114" s="33"/>
      <c r="E114" s="33"/>
    </row>
    <row r="115" spans="1:5" ht="21.75" customHeight="1">
      <c r="A115" s="33"/>
      <c r="B115" s="33"/>
      <c r="C115" s="33"/>
      <c r="D115" s="33"/>
      <c r="E115" s="33"/>
    </row>
    <row r="116" spans="1:5" ht="21.75" customHeight="1">
      <c r="A116" s="33"/>
      <c r="B116" s="33"/>
      <c r="C116" s="33"/>
      <c r="D116" s="33"/>
      <c r="E116" s="33"/>
    </row>
    <row r="117" spans="1:5" ht="21.75" customHeight="1">
      <c r="A117" s="33"/>
      <c r="B117" s="33"/>
      <c r="C117" s="33"/>
      <c r="D117" s="33"/>
      <c r="E117" s="33"/>
    </row>
    <row r="118" spans="1:5" ht="21.75" customHeight="1">
      <c r="A118" s="33"/>
      <c r="B118" s="33"/>
      <c r="C118" s="33"/>
      <c r="D118" s="33"/>
      <c r="E118" s="33"/>
    </row>
    <row r="119" spans="1:5" ht="21.75" customHeight="1">
      <c r="A119" s="33"/>
      <c r="B119" s="33"/>
      <c r="C119" s="33"/>
      <c r="D119" s="33"/>
      <c r="E119" s="33"/>
    </row>
    <row r="120" spans="1:5" ht="21.75" customHeight="1">
      <c r="A120" s="33"/>
      <c r="B120" s="33"/>
      <c r="C120" s="33"/>
      <c r="D120" s="33"/>
      <c r="E120" s="33"/>
    </row>
    <row r="121" spans="1:5" ht="21.75" customHeight="1">
      <c r="A121" s="33"/>
      <c r="B121" s="33"/>
      <c r="C121" s="33"/>
      <c r="D121" s="33"/>
      <c r="E121" s="33"/>
    </row>
    <row r="122" spans="1:5" ht="21.75" customHeight="1">
      <c r="A122" s="33"/>
      <c r="B122" s="33"/>
      <c r="C122" s="33"/>
      <c r="D122" s="33"/>
      <c r="E122" s="33"/>
    </row>
    <row r="123" spans="1:5" ht="21.75" customHeight="1">
      <c r="A123" s="33"/>
      <c r="B123" s="33"/>
      <c r="C123" s="33"/>
      <c r="D123" s="33"/>
      <c r="E123" s="33"/>
    </row>
    <row r="124" spans="1:5" ht="21.75" customHeight="1">
      <c r="A124" s="33"/>
      <c r="B124" s="33"/>
      <c r="C124" s="33"/>
      <c r="D124" s="33"/>
      <c r="E124" s="33"/>
    </row>
    <row r="125" spans="1:5" ht="21.75" customHeight="1">
      <c r="A125" s="33"/>
      <c r="B125" s="33"/>
      <c r="C125" s="33"/>
      <c r="D125" s="33"/>
      <c r="E125" s="33"/>
    </row>
    <row r="126" spans="1:5" ht="21.75" customHeight="1">
      <c r="A126" s="33"/>
      <c r="B126" s="33"/>
      <c r="C126" s="33"/>
      <c r="D126" s="33"/>
      <c r="E126" s="33"/>
    </row>
    <row r="127" spans="1:5" ht="21.75" customHeight="1">
      <c r="A127" s="33"/>
      <c r="B127" s="33"/>
      <c r="C127" s="33"/>
      <c r="D127" s="33"/>
      <c r="E127" s="33"/>
    </row>
    <row r="128" spans="1:5" ht="21.75" customHeight="1">
      <c r="A128" s="33"/>
      <c r="B128" s="33"/>
      <c r="C128" s="33"/>
      <c r="D128" s="33"/>
      <c r="E128" s="33"/>
    </row>
    <row r="129" spans="1:5" ht="21.75" customHeight="1">
      <c r="A129" s="33"/>
      <c r="B129" s="33"/>
      <c r="C129" s="33"/>
      <c r="D129" s="33"/>
      <c r="E129" s="33"/>
    </row>
    <row r="130" spans="1:5" ht="21.75" customHeight="1">
      <c r="A130" s="33"/>
      <c r="B130" s="33"/>
      <c r="C130" s="33"/>
      <c r="D130" s="33"/>
      <c r="E130" s="33"/>
    </row>
    <row r="131" spans="1:5" ht="21.75" customHeight="1">
      <c r="A131" s="33"/>
      <c r="B131" s="33"/>
      <c r="C131" s="33"/>
      <c r="D131" s="33"/>
      <c r="E131" s="33"/>
    </row>
    <row r="132" spans="1:5" ht="21.75" customHeight="1">
      <c r="A132" s="33"/>
      <c r="B132" s="33"/>
      <c r="C132" s="33"/>
      <c r="D132" s="33"/>
      <c r="E132" s="33"/>
    </row>
    <row r="133" spans="1:5" ht="21.75" customHeight="1">
      <c r="A133" s="33"/>
      <c r="B133" s="33"/>
      <c r="C133" s="33"/>
      <c r="D133" s="33"/>
      <c r="E133" s="33"/>
    </row>
    <row r="134" spans="1:5" ht="21.75" customHeight="1">
      <c r="A134" s="33"/>
      <c r="B134" s="33"/>
      <c r="C134" s="33"/>
      <c r="D134" s="33"/>
      <c r="E134" s="33"/>
    </row>
    <row r="135" spans="1:5" ht="21.75" customHeight="1">
      <c r="A135" s="33"/>
      <c r="B135" s="33"/>
      <c r="C135" s="33"/>
      <c r="D135" s="33"/>
      <c r="E135" s="33"/>
    </row>
    <row r="136" spans="1:5" ht="21.75" customHeight="1">
      <c r="A136" s="33"/>
      <c r="B136" s="33"/>
      <c r="C136" s="33"/>
      <c r="D136" s="33"/>
      <c r="E136" s="33"/>
    </row>
    <row r="137" spans="1:5" ht="21.75" customHeight="1">
      <c r="A137" s="33"/>
      <c r="B137" s="33"/>
      <c r="C137" s="33"/>
      <c r="D137" s="33"/>
      <c r="E137" s="33"/>
    </row>
    <row r="138" spans="1:5" ht="21.75" customHeight="1">
      <c r="A138" s="33"/>
      <c r="B138" s="33"/>
      <c r="C138" s="33"/>
      <c r="D138" s="33"/>
      <c r="E138" s="33"/>
    </row>
    <row r="139" spans="1:5" ht="21.75" customHeight="1">
      <c r="A139" s="33"/>
      <c r="B139" s="33"/>
      <c r="C139" s="33"/>
      <c r="D139" s="33"/>
      <c r="E139" s="33"/>
    </row>
    <row r="140" spans="1:5" ht="21.75" customHeight="1">
      <c r="A140" s="33"/>
      <c r="B140" s="33"/>
      <c r="C140" s="33"/>
      <c r="D140" s="33"/>
      <c r="E140" s="33"/>
    </row>
    <row r="141" spans="1:5" ht="21.75" customHeight="1">
      <c r="A141" s="33"/>
      <c r="B141" s="33"/>
      <c r="C141" s="33"/>
      <c r="D141" s="33"/>
      <c r="E141" s="33"/>
    </row>
    <row r="142" spans="1:5" ht="21.75" customHeight="1">
      <c r="A142" s="33"/>
      <c r="B142" s="33"/>
      <c r="C142" s="33"/>
      <c r="D142" s="33"/>
      <c r="E142" s="33"/>
    </row>
    <row r="143" spans="1:5" ht="21.75" customHeight="1">
      <c r="A143" s="33"/>
      <c r="B143" s="33"/>
      <c r="C143" s="33"/>
      <c r="D143" s="33"/>
      <c r="E143" s="33"/>
    </row>
    <row r="144" spans="1:5" ht="21.75" customHeight="1">
      <c r="A144" s="33"/>
      <c r="B144" s="33"/>
      <c r="C144" s="33"/>
      <c r="D144" s="33"/>
      <c r="E144" s="33"/>
    </row>
    <row r="145" spans="1:5" ht="21.75" customHeight="1">
      <c r="A145" s="33"/>
      <c r="B145" s="33"/>
      <c r="C145" s="33"/>
      <c r="D145" s="33"/>
      <c r="E145" s="33"/>
    </row>
    <row r="146" spans="1:5" ht="21.75" customHeight="1">
      <c r="A146" s="33"/>
      <c r="B146" s="33"/>
      <c r="C146" s="33"/>
      <c r="D146" s="33"/>
      <c r="E146" s="33"/>
    </row>
    <row r="147" spans="1:5" ht="21.75" customHeight="1">
      <c r="A147" s="33"/>
      <c r="B147" s="33"/>
      <c r="C147" s="33"/>
      <c r="D147" s="33"/>
      <c r="E147" s="33"/>
    </row>
    <row r="148" spans="1:5" ht="21.75" customHeight="1">
      <c r="A148" s="33"/>
      <c r="B148" s="33"/>
      <c r="C148" s="33"/>
      <c r="D148" s="33"/>
      <c r="E148" s="33"/>
    </row>
    <row r="149" spans="1:5" ht="21.75" customHeight="1">
      <c r="A149" s="33"/>
      <c r="B149" s="33"/>
      <c r="C149" s="33"/>
      <c r="D149" s="33"/>
      <c r="E149" s="33"/>
    </row>
    <row r="150" spans="1:5" ht="21.75" customHeight="1">
      <c r="A150" s="33"/>
      <c r="B150" s="33"/>
      <c r="C150" s="33"/>
      <c r="D150" s="33"/>
      <c r="E150" s="33"/>
    </row>
    <row r="151" spans="1:5" ht="21.75" customHeight="1">
      <c r="A151" s="33"/>
      <c r="B151" s="33"/>
      <c r="C151" s="33"/>
      <c r="D151" s="33"/>
      <c r="E151" s="33"/>
    </row>
    <row r="152" spans="1:5" ht="21.75" customHeight="1">
      <c r="A152" s="33"/>
      <c r="B152" s="33"/>
      <c r="C152" s="33"/>
      <c r="D152" s="33"/>
      <c r="E152" s="33"/>
    </row>
    <row r="153" spans="1:5" ht="21.75" customHeight="1">
      <c r="A153" s="33"/>
      <c r="B153" s="33"/>
      <c r="C153" s="33"/>
      <c r="D153" s="33"/>
      <c r="E153" s="33"/>
    </row>
    <row r="154" spans="1:5" ht="21.75" customHeight="1">
      <c r="A154" s="33"/>
      <c r="B154" s="33"/>
      <c r="C154" s="33"/>
      <c r="D154" s="33"/>
      <c r="E154" s="33"/>
    </row>
    <row r="155" spans="1:5" ht="21.75" customHeight="1">
      <c r="A155" s="33"/>
      <c r="B155" s="33"/>
      <c r="C155" s="33"/>
      <c r="D155" s="33"/>
      <c r="E155" s="33"/>
    </row>
    <row r="156" spans="1:5" ht="21.75" customHeight="1">
      <c r="A156" s="33"/>
      <c r="B156" s="33"/>
      <c r="C156" s="33"/>
      <c r="D156" s="33"/>
      <c r="E156" s="33"/>
    </row>
    <row r="157" spans="1:5" ht="21.75" customHeight="1">
      <c r="A157" s="33"/>
      <c r="B157" s="33"/>
      <c r="C157" s="33"/>
      <c r="D157" s="33"/>
      <c r="E157" s="33"/>
    </row>
    <row r="158" spans="1:5" ht="21.75" customHeight="1">
      <c r="A158" s="33"/>
      <c r="B158" s="33"/>
      <c r="C158" s="33"/>
      <c r="D158" s="33"/>
      <c r="E158" s="33"/>
    </row>
    <row r="159" spans="1:5" ht="21.75" customHeight="1">
      <c r="A159" s="33"/>
      <c r="B159" s="33"/>
      <c r="C159" s="33"/>
      <c r="D159" s="33"/>
      <c r="E159" s="33"/>
    </row>
    <row r="160" spans="1:5" ht="21.75" customHeight="1">
      <c r="A160" s="33"/>
      <c r="B160" s="33"/>
      <c r="C160" s="33"/>
      <c r="D160" s="33"/>
      <c r="E160" s="33"/>
    </row>
    <row r="161" spans="1:5" ht="21.75" customHeight="1">
      <c r="A161" s="33"/>
      <c r="B161" s="33"/>
      <c r="C161" s="33"/>
      <c r="D161" s="33"/>
      <c r="E161" s="33"/>
    </row>
    <row r="162" spans="1:5" ht="21.75" customHeight="1">
      <c r="A162" s="33"/>
      <c r="B162" s="33"/>
      <c r="C162" s="33"/>
      <c r="D162" s="33"/>
      <c r="E162" s="33"/>
    </row>
    <row r="163" spans="1:5" ht="21.75" customHeight="1">
      <c r="A163" s="33"/>
      <c r="B163" s="33"/>
      <c r="C163" s="33"/>
      <c r="D163" s="33"/>
      <c r="E163" s="33"/>
    </row>
    <row r="164" spans="1:5" ht="21.75" customHeight="1">
      <c r="A164" s="33"/>
      <c r="B164" s="33"/>
      <c r="C164" s="33"/>
      <c r="D164" s="33"/>
      <c r="E164" s="33"/>
    </row>
    <row r="165" spans="1:5" ht="21.75" customHeight="1">
      <c r="A165" s="33"/>
      <c r="B165" s="33"/>
      <c r="C165" s="33"/>
      <c r="D165" s="33"/>
      <c r="E165" s="33"/>
    </row>
    <row r="166" spans="1:5" ht="21.75" customHeight="1">
      <c r="A166" s="33"/>
      <c r="B166" s="33"/>
      <c r="C166" s="33"/>
      <c r="D166" s="33"/>
      <c r="E166" s="33"/>
    </row>
    <row r="167" spans="1:5" ht="21.75" customHeight="1">
      <c r="A167" s="33"/>
      <c r="B167" s="33"/>
      <c r="C167" s="33"/>
      <c r="D167" s="33"/>
      <c r="E167" s="33"/>
    </row>
    <row r="168" spans="1:5" ht="21.75" customHeight="1">
      <c r="A168" s="33"/>
      <c r="B168" s="33"/>
      <c r="C168" s="33"/>
      <c r="D168" s="33"/>
      <c r="E168" s="33"/>
    </row>
    <row r="169" spans="1:5" ht="21.75" customHeight="1">
      <c r="A169" s="33"/>
      <c r="B169" s="33"/>
      <c r="C169" s="33"/>
      <c r="D169" s="33"/>
      <c r="E169" s="33"/>
    </row>
    <row r="170" spans="1:5" ht="21.75" customHeight="1">
      <c r="A170" s="33"/>
      <c r="B170" s="33"/>
      <c r="C170" s="33"/>
      <c r="D170" s="33"/>
      <c r="E170" s="33"/>
    </row>
    <row r="171" spans="1:5" ht="21.75" customHeight="1">
      <c r="A171" s="33"/>
      <c r="B171" s="33"/>
      <c r="C171" s="33"/>
      <c r="D171" s="33"/>
      <c r="E171" s="33"/>
    </row>
    <row r="172" spans="1:5" ht="21.75" customHeight="1">
      <c r="A172" s="33"/>
      <c r="B172" s="33"/>
      <c r="C172" s="33"/>
      <c r="D172" s="33"/>
      <c r="E172" s="33"/>
    </row>
    <row r="173" spans="1:5" ht="21.75" customHeight="1">
      <c r="A173" s="33"/>
      <c r="B173" s="33"/>
      <c r="C173" s="33"/>
      <c r="D173" s="33"/>
      <c r="E173" s="33"/>
    </row>
    <row r="174" spans="1:5" ht="21.75" customHeight="1">
      <c r="A174" s="33"/>
      <c r="B174" s="33"/>
      <c r="C174" s="33"/>
      <c r="D174" s="33"/>
      <c r="E174" s="33"/>
    </row>
    <row r="175" spans="1:5" ht="21.75" customHeight="1">
      <c r="A175" s="33"/>
      <c r="B175" s="33"/>
      <c r="C175" s="33"/>
      <c r="D175" s="33"/>
      <c r="E175" s="33"/>
    </row>
    <row r="176" spans="1:5" ht="21.75" customHeight="1">
      <c r="A176" s="33"/>
      <c r="B176" s="33"/>
      <c r="C176" s="33"/>
      <c r="D176" s="33"/>
      <c r="E176" s="33"/>
    </row>
    <row r="177" spans="1:5" ht="21.75" customHeight="1">
      <c r="A177" s="33"/>
      <c r="B177" s="33"/>
      <c r="C177" s="33"/>
      <c r="D177" s="33"/>
      <c r="E177" s="33"/>
    </row>
    <row r="178" spans="1:5" ht="21.75" customHeight="1">
      <c r="A178" s="33"/>
      <c r="B178" s="33"/>
      <c r="C178" s="33"/>
      <c r="D178" s="33"/>
      <c r="E178" s="33"/>
    </row>
    <row r="179" spans="1:5" ht="21.75" customHeight="1">
      <c r="A179" s="33"/>
      <c r="B179" s="33"/>
      <c r="C179" s="33"/>
      <c r="D179" s="33"/>
      <c r="E179" s="33"/>
    </row>
    <row r="180" spans="1:5" ht="21.75" customHeight="1">
      <c r="A180" s="33"/>
      <c r="B180" s="33"/>
      <c r="C180" s="33"/>
      <c r="D180" s="33"/>
      <c r="E180" s="33"/>
    </row>
    <row r="181" spans="1:5" ht="21.75" customHeight="1">
      <c r="A181" s="33"/>
      <c r="B181" s="33"/>
      <c r="C181" s="33"/>
      <c r="D181" s="33"/>
      <c r="E181" s="33"/>
    </row>
    <row r="182" spans="1:5" ht="21.75" customHeight="1">
      <c r="A182" s="33"/>
      <c r="B182" s="33"/>
      <c r="C182" s="33"/>
      <c r="D182" s="33"/>
      <c r="E182" s="33"/>
    </row>
    <row r="183" spans="1:5" ht="21.75" customHeight="1">
      <c r="A183" s="33"/>
      <c r="B183" s="33"/>
      <c r="C183" s="33"/>
      <c r="D183" s="33"/>
      <c r="E183" s="33"/>
    </row>
    <row r="184" spans="1:5" ht="21.75" customHeight="1">
      <c r="A184" s="33"/>
      <c r="B184" s="33"/>
      <c r="C184" s="33"/>
      <c r="D184" s="33"/>
      <c r="E184" s="33"/>
    </row>
    <row r="185" spans="1:5" ht="21.75" customHeight="1">
      <c r="A185" s="33"/>
      <c r="B185" s="33"/>
      <c r="C185" s="33"/>
      <c r="D185" s="33"/>
      <c r="E185" s="33"/>
    </row>
    <row r="186" spans="1:5" ht="21.75" customHeight="1">
      <c r="A186" s="33"/>
      <c r="B186" s="33"/>
      <c r="C186" s="33"/>
      <c r="D186" s="33"/>
      <c r="E186" s="33"/>
    </row>
    <row r="187" spans="1:5" ht="21.75" customHeight="1">
      <c r="A187" s="33"/>
      <c r="B187" s="33"/>
      <c r="C187" s="33"/>
      <c r="D187" s="33"/>
      <c r="E187" s="33"/>
    </row>
    <row r="188" spans="1:5" ht="21.75" customHeight="1">
      <c r="A188" s="33"/>
      <c r="B188" s="33"/>
      <c r="C188" s="33"/>
      <c r="D188" s="33"/>
      <c r="E188" s="33"/>
    </row>
    <row r="189" spans="1:5" ht="21.75" customHeight="1">
      <c r="A189" s="33"/>
      <c r="B189" s="33"/>
      <c r="C189" s="33"/>
      <c r="D189" s="33"/>
      <c r="E189" s="33"/>
    </row>
    <row r="190" spans="1:5" ht="21.75" customHeight="1">
      <c r="A190" s="33"/>
      <c r="B190" s="33"/>
      <c r="C190" s="33"/>
      <c r="D190" s="33"/>
      <c r="E190" s="33"/>
    </row>
    <row r="191" spans="1:5" ht="21.75" customHeight="1">
      <c r="A191" s="33"/>
      <c r="B191" s="33"/>
      <c r="C191" s="33"/>
      <c r="D191" s="33"/>
      <c r="E191" s="33"/>
    </row>
    <row r="192" spans="1:5" ht="21.75" customHeight="1">
      <c r="A192" s="33"/>
      <c r="B192" s="33"/>
      <c r="C192" s="33"/>
      <c r="D192" s="33"/>
      <c r="E192" s="33"/>
    </row>
    <row r="193" spans="1:5" ht="21.75" customHeight="1">
      <c r="A193" s="33"/>
      <c r="B193" s="33"/>
      <c r="C193" s="33"/>
      <c r="D193" s="33"/>
      <c r="E193" s="33"/>
    </row>
    <row r="194" spans="1:5" ht="21.75" customHeight="1">
      <c r="A194" s="33"/>
      <c r="B194" s="33"/>
      <c r="C194" s="33"/>
      <c r="D194" s="33"/>
      <c r="E194" s="33"/>
    </row>
    <row r="195" spans="1:5" ht="21.75" customHeight="1">
      <c r="A195" s="33"/>
      <c r="B195" s="33"/>
      <c r="C195" s="33"/>
      <c r="D195" s="33"/>
      <c r="E195" s="33"/>
    </row>
    <row r="196" spans="1:5" ht="21.75" customHeight="1">
      <c r="A196" s="33"/>
      <c r="B196" s="33"/>
      <c r="C196" s="33"/>
      <c r="D196" s="33"/>
      <c r="E196" s="33"/>
    </row>
    <row r="197" spans="1:5" ht="21.75" customHeight="1">
      <c r="A197" s="33"/>
      <c r="B197" s="33"/>
      <c r="C197" s="33"/>
      <c r="D197" s="33"/>
      <c r="E197" s="33"/>
    </row>
    <row r="198" spans="1:5" ht="21.75" customHeight="1">
      <c r="A198" s="33"/>
      <c r="B198" s="33"/>
      <c r="C198" s="33"/>
      <c r="D198" s="33"/>
      <c r="E198" s="33"/>
    </row>
    <row r="199" spans="1:5" ht="21.75" customHeight="1">
      <c r="A199" s="33"/>
      <c r="B199" s="33"/>
      <c r="C199" s="33"/>
      <c r="D199" s="33"/>
      <c r="E199" s="33"/>
    </row>
    <row r="200" spans="1:5" ht="21.75" customHeight="1">
      <c r="A200" s="33"/>
      <c r="B200" s="33"/>
      <c r="C200" s="33"/>
      <c r="D200" s="33"/>
      <c r="E200" s="33"/>
    </row>
    <row r="201" spans="1:5" ht="21.75" customHeight="1">
      <c r="A201" s="33"/>
      <c r="B201" s="33"/>
      <c r="C201" s="33"/>
      <c r="D201" s="33"/>
      <c r="E201" s="33"/>
    </row>
    <row r="202" spans="1:5" ht="21.75" customHeight="1">
      <c r="A202" s="33"/>
      <c r="B202" s="33"/>
      <c r="C202" s="33"/>
      <c r="D202" s="33"/>
      <c r="E202" s="33"/>
    </row>
    <row r="203" spans="1:5" ht="21.75" customHeight="1">
      <c r="A203" s="33"/>
      <c r="B203" s="33"/>
      <c r="C203" s="33"/>
      <c r="D203" s="33"/>
      <c r="E203" s="33"/>
    </row>
    <row r="204" spans="1:5" ht="21.75" customHeight="1">
      <c r="A204" s="33"/>
      <c r="B204" s="33"/>
      <c r="C204" s="33"/>
      <c r="D204" s="33"/>
      <c r="E204" s="33"/>
    </row>
    <row r="205" spans="1:5" ht="21.75" customHeight="1">
      <c r="A205" s="33"/>
      <c r="B205" s="33"/>
      <c r="C205" s="33"/>
      <c r="D205" s="33"/>
      <c r="E205" s="33"/>
    </row>
    <row r="206" spans="1:5" ht="21.75" customHeight="1">
      <c r="A206" s="33"/>
      <c r="B206" s="33"/>
      <c r="C206" s="33"/>
      <c r="D206" s="33"/>
      <c r="E206" s="33"/>
    </row>
    <row r="207" spans="1:5" ht="21.75" customHeight="1">
      <c r="A207" s="33"/>
      <c r="B207" s="33"/>
      <c r="C207" s="33"/>
      <c r="D207" s="33"/>
      <c r="E207" s="33"/>
    </row>
    <row r="208" spans="1:5" ht="21.75" customHeight="1">
      <c r="A208" s="33"/>
      <c r="B208" s="33"/>
      <c r="C208" s="33"/>
      <c r="D208" s="33"/>
      <c r="E208" s="33"/>
    </row>
    <row r="209" spans="1:5" ht="21.75" customHeight="1">
      <c r="A209" s="33"/>
      <c r="B209" s="33"/>
      <c r="C209" s="33"/>
      <c r="D209" s="33"/>
      <c r="E209" s="33"/>
    </row>
    <row r="210" spans="1:5" ht="21.75" customHeight="1">
      <c r="A210" s="33"/>
      <c r="B210" s="33"/>
      <c r="C210" s="33"/>
      <c r="D210" s="33"/>
      <c r="E210" s="33"/>
    </row>
    <row r="211" spans="1:5" ht="21.75" customHeight="1">
      <c r="A211" s="33"/>
      <c r="B211" s="33"/>
      <c r="C211" s="33"/>
      <c r="D211" s="33"/>
      <c r="E211" s="33"/>
    </row>
    <row r="212" spans="1:5" ht="21.75" customHeight="1">
      <c r="A212" s="33"/>
      <c r="B212" s="33"/>
      <c r="C212" s="33"/>
      <c r="D212" s="33"/>
      <c r="E212" s="33"/>
    </row>
    <row r="213" spans="1:5" ht="21.75" customHeight="1">
      <c r="A213" s="33"/>
      <c r="B213" s="33"/>
      <c r="C213" s="33"/>
      <c r="D213" s="33"/>
      <c r="E213" s="33"/>
    </row>
    <row r="214" spans="1:5" ht="21.75" customHeight="1">
      <c r="A214" s="33"/>
      <c r="B214" s="33"/>
      <c r="C214" s="33"/>
      <c r="D214" s="33"/>
      <c r="E214" s="33"/>
    </row>
    <row r="215" spans="1:5" ht="21.75" customHeight="1">
      <c r="A215" s="33"/>
      <c r="B215" s="33"/>
      <c r="C215" s="33"/>
      <c r="D215" s="33"/>
      <c r="E215" s="33"/>
    </row>
    <row r="216" spans="1:5" ht="21.75" customHeight="1">
      <c r="A216" s="33"/>
      <c r="B216" s="33"/>
      <c r="C216" s="33"/>
      <c r="D216" s="33"/>
      <c r="E216" s="33"/>
    </row>
    <row r="217" spans="1:5" ht="21.75" customHeight="1">
      <c r="A217" s="33"/>
      <c r="B217" s="33"/>
      <c r="C217" s="33"/>
      <c r="D217" s="33"/>
      <c r="E217" s="33"/>
    </row>
    <row r="218" spans="1:5" ht="21.75" customHeight="1">
      <c r="A218" s="33"/>
      <c r="B218" s="33"/>
      <c r="C218" s="33"/>
      <c r="D218" s="33"/>
      <c r="E218" s="33"/>
    </row>
    <row r="219" spans="1:5" ht="21.75" customHeight="1">
      <c r="A219" s="33"/>
      <c r="B219" s="33"/>
      <c r="C219" s="33"/>
      <c r="D219" s="33"/>
      <c r="E219" s="33"/>
    </row>
    <row r="220" spans="1:5" ht="21.75" customHeight="1">
      <c r="A220" s="33"/>
      <c r="B220" s="33"/>
      <c r="C220" s="33"/>
      <c r="D220" s="33"/>
      <c r="E220" s="33"/>
    </row>
    <row r="221" spans="1:5" ht="21.75" customHeight="1">
      <c r="A221" s="33"/>
      <c r="B221" s="33"/>
      <c r="C221" s="33"/>
      <c r="D221" s="33"/>
      <c r="E221" s="33"/>
    </row>
    <row r="222" spans="1:5" ht="21.75" customHeight="1">
      <c r="A222" s="33"/>
      <c r="B222" s="33"/>
      <c r="C222" s="33"/>
      <c r="D222" s="33"/>
      <c r="E222" s="33"/>
    </row>
    <row r="223" spans="1:5" ht="21.75" customHeight="1">
      <c r="A223" s="33"/>
      <c r="B223" s="33"/>
      <c r="C223" s="33"/>
      <c r="D223" s="33"/>
      <c r="E223" s="33"/>
    </row>
    <row r="224" spans="1:5" ht="21.75" customHeight="1">
      <c r="A224" s="33"/>
      <c r="B224" s="33"/>
      <c r="C224" s="33"/>
      <c r="D224" s="33"/>
      <c r="E224" s="33"/>
    </row>
    <row r="225" spans="1:5" ht="21.75" customHeight="1">
      <c r="A225" s="33"/>
      <c r="B225" s="33"/>
      <c r="C225" s="33"/>
      <c r="D225" s="33"/>
      <c r="E225" s="33"/>
    </row>
    <row r="226" spans="1:5" ht="21.75" customHeight="1">
      <c r="A226" s="33"/>
      <c r="B226" s="33"/>
      <c r="C226" s="33"/>
      <c r="D226" s="33"/>
      <c r="E226" s="33"/>
    </row>
    <row r="227" spans="1:5" ht="21.75" customHeight="1">
      <c r="A227" s="33"/>
      <c r="B227" s="33"/>
      <c r="C227" s="33"/>
      <c r="D227" s="33"/>
      <c r="E227" s="33"/>
    </row>
    <row r="228" spans="1:5" ht="21.75" customHeight="1">
      <c r="A228" s="33"/>
      <c r="B228" s="33"/>
      <c r="C228" s="33"/>
      <c r="D228" s="33"/>
      <c r="E228" s="33"/>
    </row>
    <row r="229" spans="1:5" ht="21.75" customHeight="1">
      <c r="A229" s="33"/>
      <c r="B229" s="33"/>
      <c r="C229" s="33"/>
      <c r="D229" s="33"/>
      <c r="E229" s="33"/>
    </row>
    <row r="230" spans="1:5" ht="21.75" customHeight="1">
      <c r="A230" s="33"/>
      <c r="B230" s="33"/>
      <c r="C230" s="33"/>
      <c r="D230" s="33"/>
      <c r="E230" s="33"/>
    </row>
    <row r="231" spans="1:5" ht="21.75" customHeight="1">
      <c r="A231" s="33"/>
      <c r="B231" s="33"/>
      <c r="C231" s="33"/>
      <c r="D231" s="33"/>
      <c r="E231" s="33"/>
    </row>
    <row r="232" spans="1:5" ht="21.75" customHeight="1">
      <c r="A232" s="33"/>
      <c r="B232" s="33"/>
      <c r="C232" s="33"/>
      <c r="D232" s="33"/>
      <c r="E232" s="33"/>
    </row>
    <row r="233" spans="1:5" ht="21.75" customHeight="1">
      <c r="A233" s="33"/>
      <c r="B233" s="33"/>
      <c r="C233" s="33"/>
      <c r="D233" s="33"/>
      <c r="E233" s="33"/>
    </row>
    <row r="234" spans="1:5" ht="21.75" customHeight="1">
      <c r="A234" s="33"/>
      <c r="B234" s="33"/>
      <c r="C234" s="33"/>
      <c r="D234" s="33"/>
      <c r="E234" s="33"/>
    </row>
    <row r="235" spans="1:5" ht="21.75" customHeight="1">
      <c r="A235" s="33"/>
      <c r="B235" s="33"/>
      <c r="C235" s="33"/>
      <c r="D235" s="33"/>
      <c r="E235" s="33"/>
    </row>
    <row r="236" spans="1:5" ht="21.75" customHeight="1">
      <c r="A236" s="33"/>
      <c r="B236" s="33"/>
      <c r="C236" s="33"/>
      <c r="D236" s="33"/>
      <c r="E236" s="33"/>
    </row>
    <row r="237" spans="1:5" ht="21.75" customHeight="1">
      <c r="A237" s="33"/>
      <c r="B237" s="33"/>
      <c r="C237" s="33"/>
      <c r="D237" s="33"/>
      <c r="E237" s="33"/>
    </row>
    <row r="238" spans="1:5" ht="21.75" customHeight="1">
      <c r="A238" s="33"/>
      <c r="B238" s="33"/>
      <c r="C238" s="33"/>
      <c r="D238" s="33"/>
      <c r="E238" s="33"/>
    </row>
    <row r="239" spans="1:5" ht="21.75" customHeight="1">
      <c r="A239" s="33"/>
      <c r="B239" s="33"/>
      <c r="C239" s="33"/>
      <c r="D239" s="33"/>
      <c r="E239" s="33"/>
    </row>
    <row r="240" spans="1:5" ht="21.75" customHeight="1">
      <c r="A240" s="33"/>
      <c r="B240" s="33"/>
      <c r="C240" s="33"/>
      <c r="D240" s="33"/>
      <c r="E240" s="33"/>
    </row>
    <row r="241" spans="1:5" ht="21.75" customHeight="1">
      <c r="A241" s="33"/>
      <c r="B241" s="33"/>
      <c r="C241" s="33"/>
      <c r="D241" s="33"/>
      <c r="E241" s="33"/>
    </row>
    <row r="242" spans="1:5" ht="21.75" customHeight="1">
      <c r="A242" s="33"/>
      <c r="B242" s="33"/>
      <c r="C242" s="33"/>
      <c r="D242" s="33"/>
      <c r="E242" s="33"/>
    </row>
    <row r="243" spans="1:5" ht="21.75" customHeight="1">
      <c r="A243" s="33"/>
      <c r="B243" s="33"/>
      <c r="C243" s="33"/>
      <c r="D243" s="33"/>
      <c r="E243" s="33"/>
    </row>
    <row r="244" spans="1:5" ht="21.75" customHeight="1">
      <c r="A244" s="33"/>
      <c r="B244" s="33"/>
      <c r="C244" s="33"/>
      <c r="D244" s="33"/>
      <c r="E244" s="33"/>
    </row>
    <row r="245" spans="1:5" ht="21.75" customHeight="1">
      <c r="A245" s="33"/>
      <c r="B245" s="33"/>
      <c r="C245" s="33"/>
      <c r="D245" s="33"/>
      <c r="E245" s="33"/>
    </row>
    <row r="246" spans="1:5" ht="21.75" customHeight="1">
      <c r="A246" s="33"/>
      <c r="B246" s="33"/>
      <c r="C246" s="33"/>
      <c r="D246" s="33"/>
      <c r="E246" s="33"/>
    </row>
    <row r="247" spans="1:5" ht="21.75" customHeight="1">
      <c r="A247" s="33"/>
      <c r="B247" s="33"/>
      <c r="C247" s="33"/>
      <c r="D247" s="33"/>
      <c r="E247" s="33"/>
    </row>
    <row r="248" spans="1:5" ht="21.75" customHeight="1">
      <c r="A248" s="33"/>
      <c r="B248" s="33"/>
      <c r="C248" s="33"/>
      <c r="D248" s="33"/>
      <c r="E248" s="33"/>
    </row>
    <row r="249" spans="1:5" ht="21.75" customHeight="1">
      <c r="A249" s="33"/>
      <c r="B249" s="33"/>
      <c r="C249" s="33"/>
      <c r="D249" s="33"/>
      <c r="E249" s="33"/>
    </row>
    <row r="250" spans="1:5" ht="21.75" customHeight="1">
      <c r="A250" s="33"/>
      <c r="B250" s="33"/>
      <c r="C250" s="33"/>
      <c r="D250" s="33"/>
      <c r="E250" s="33"/>
    </row>
    <row r="251" spans="1:5" ht="21.75" customHeight="1">
      <c r="A251" s="33"/>
      <c r="B251" s="33"/>
      <c r="C251" s="33"/>
      <c r="D251" s="33"/>
      <c r="E251" s="33"/>
    </row>
    <row r="252" spans="1:5" ht="21.75" customHeight="1">
      <c r="A252" s="33"/>
      <c r="B252" s="33"/>
      <c r="C252" s="33"/>
      <c r="D252" s="33"/>
      <c r="E252" s="33"/>
    </row>
    <row r="253" spans="1:5" ht="21.75" customHeight="1">
      <c r="A253" s="33"/>
      <c r="B253" s="33"/>
      <c r="C253" s="33"/>
      <c r="D253" s="33"/>
      <c r="E253" s="33"/>
    </row>
    <row r="254" spans="1:5" ht="21.75" customHeight="1">
      <c r="A254" s="33"/>
      <c r="B254" s="33"/>
      <c r="C254" s="33"/>
      <c r="D254" s="33"/>
      <c r="E254" s="33"/>
    </row>
    <row r="255" spans="1:5" ht="21.75" customHeight="1">
      <c r="A255" s="33"/>
      <c r="B255" s="33"/>
      <c r="C255" s="33"/>
      <c r="D255" s="33"/>
      <c r="E255" s="33"/>
    </row>
    <row r="256" spans="1:5" ht="21.75" customHeight="1">
      <c r="A256" s="33"/>
      <c r="B256" s="33"/>
      <c r="C256" s="33"/>
      <c r="D256" s="33"/>
      <c r="E256" s="33"/>
    </row>
    <row r="257" spans="1:5" ht="21.75" customHeight="1">
      <c r="A257" s="32"/>
      <c r="B257" s="32"/>
      <c r="C257" s="33"/>
      <c r="D257" s="32"/>
      <c r="E257" s="32"/>
    </row>
    <row r="258" spans="1:5" ht="21.75" customHeight="1">
      <c r="A258" s="32"/>
      <c r="B258" s="32"/>
      <c r="C258" s="33"/>
      <c r="D258" s="32"/>
      <c r="E258" s="32"/>
    </row>
    <row r="259" spans="1:5" ht="21.75" customHeight="1">
      <c r="A259" s="32"/>
      <c r="B259" s="32"/>
      <c r="C259" s="33"/>
      <c r="D259" s="32"/>
      <c r="E259" s="32"/>
    </row>
    <row r="260" spans="1:5" ht="21.75" customHeight="1">
      <c r="A260" s="32"/>
      <c r="B260" s="32"/>
      <c r="C260" s="33"/>
      <c r="D260" s="32"/>
      <c r="E260" s="32"/>
    </row>
    <row r="261" spans="1:5" ht="21.75" customHeight="1">
      <c r="A261" s="32"/>
      <c r="B261" s="32"/>
      <c r="C261" s="32"/>
      <c r="D261" s="32"/>
      <c r="E261" s="32"/>
    </row>
    <row r="262" spans="1:5" ht="21.75" customHeight="1">
      <c r="A262" s="32"/>
      <c r="B262" s="32"/>
      <c r="C262" s="32"/>
      <c r="D262" s="32"/>
      <c r="E262" s="32"/>
    </row>
    <row r="263" spans="1:5" ht="21.75" customHeight="1">
      <c r="A263" s="32"/>
      <c r="B263" s="32"/>
      <c r="C263" s="32"/>
      <c r="D263" s="32"/>
      <c r="E263" s="32"/>
    </row>
    <row r="264" spans="1:5" ht="21.75" customHeight="1">
      <c r="A264" s="32"/>
      <c r="B264" s="32"/>
      <c r="C264" s="32"/>
      <c r="D264" s="32"/>
      <c r="E264" s="32"/>
    </row>
    <row r="265" spans="1:5" ht="21.75" customHeight="1">
      <c r="A265" s="32"/>
      <c r="B265" s="32"/>
      <c r="C265" s="32"/>
      <c r="D265" s="32"/>
      <c r="E265" s="32"/>
    </row>
    <row r="266" spans="1:5" ht="21.75" customHeight="1">
      <c r="A266" s="32"/>
      <c r="B266" s="32"/>
      <c r="C266" s="32"/>
      <c r="D266" s="32"/>
      <c r="E266" s="32"/>
    </row>
    <row r="267" spans="1:5" ht="21.75" customHeight="1">
      <c r="A267" s="32"/>
      <c r="B267" s="32"/>
      <c r="C267" s="32"/>
      <c r="D267" s="32"/>
      <c r="E267" s="32"/>
    </row>
    <row r="268" spans="1:5" ht="21.75" customHeight="1">
      <c r="A268" s="32"/>
      <c r="B268" s="32"/>
      <c r="C268" s="32"/>
      <c r="D268" s="32"/>
      <c r="E268" s="32"/>
    </row>
    <row r="269" spans="1:5" ht="21.75" customHeight="1">
      <c r="A269" s="32"/>
      <c r="B269" s="32"/>
      <c r="C269" s="32"/>
      <c r="D269" s="32"/>
      <c r="E269" s="32"/>
    </row>
    <row r="270" spans="1:5" ht="21.75" customHeight="1">
      <c r="A270" s="32"/>
      <c r="B270" s="32"/>
      <c r="C270" s="32"/>
      <c r="D270" s="32"/>
      <c r="E270" s="32"/>
    </row>
    <row r="271" spans="1:5" ht="21.75" customHeight="1">
      <c r="A271" s="32"/>
      <c r="B271" s="32"/>
      <c r="C271" s="32"/>
      <c r="D271" s="32"/>
      <c r="E271" s="32"/>
    </row>
    <row r="272" spans="1:5" ht="21.75" customHeight="1">
      <c r="A272" s="32"/>
      <c r="B272" s="32"/>
      <c r="C272" s="32"/>
      <c r="D272" s="32"/>
      <c r="E272" s="32"/>
    </row>
    <row r="273" spans="1:5" ht="21.75" customHeight="1">
      <c r="A273" s="32"/>
      <c r="B273" s="32"/>
      <c r="C273" s="32"/>
      <c r="D273" s="32"/>
      <c r="E273" s="32"/>
    </row>
    <row r="274" spans="1:5" ht="21.75" customHeight="1">
      <c r="A274" s="32"/>
      <c r="B274" s="32"/>
      <c r="C274" s="32"/>
      <c r="D274" s="32"/>
      <c r="E274" s="32"/>
    </row>
    <row r="275" spans="1:5" ht="21.75" customHeight="1">
      <c r="A275" s="32"/>
      <c r="B275" s="32"/>
      <c r="C275" s="32"/>
      <c r="D275" s="32"/>
      <c r="E275" s="32"/>
    </row>
    <row r="276" spans="1:5" ht="21.75" customHeight="1">
      <c r="A276" s="32"/>
      <c r="B276" s="32"/>
      <c r="C276" s="32"/>
      <c r="D276" s="32"/>
      <c r="E276" s="32"/>
    </row>
    <row r="277" spans="1:5" ht="21.75" customHeight="1">
      <c r="A277" s="32"/>
      <c r="B277" s="32"/>
      <c r="C277" s="32"/>
      <c r="D277" s="32"/>
      <c r="E277" s="32"/>
    </row>
    <row r="278" spans="1:5" ht="21.75" customHeight="1">
      <c r="A278" s="32"/>
      <c r="B278" s="32"/>
      <c r="C278" s="32"/>
      <c r="D278" s="32"/>
      <c r="E278" s="32"/>
    </row>
    <row r="279" spans="1:5" ht="21.75" customHeight="1">
      <c r="A279" s="32"/>
      <c r="B279" s="32"/>
      <c r="C279" s="32"/>
      <c r="D279" s="32"/>
      <c r="E279" s="32"/>
    </row>
    <row r="280" spans="1:5" ht="21.75" customHeight="1">
      <c r="A280" s="32"/>
      <c r="B280" s="32"/>
      <c r="C280" s="32"/>
      <c r="D280" s="32"/>
      <c r="E280" s="32"/>
    </row>
    <row r="281" spans="1:5" ht="21.75" customHeight="1">
      <c r="A281" s="32"/>
      <c r="B281" s="32"/>
      <c r="C281" s="32"/>
      <c r="D281" s="32"/>
      <c r="E281" s="32"/>
    </row>
    <row r="282" spans="1:5" ht="21.75" customHeight="1">
      <c r="A282" s="32"/>
      <c r="B282" s="32"/>
      <c r="C282" s="32"/>
      <c r="D282" s="32"/>
      <c r="E282" s="32"/>
    </row>
    <row r="283" spans="1:5" ht="21.75" customHeight="1">
      <c r="A283" s="32"/>
      <c r="B283" s="32"/>
      <c r="C283" s="32"/>
      <c r="D283" s="32"/>
      <c r="E283" s="32"/>
    </row>
    <row r="284" spans="1:5" ht="21.75" customHeight="1">
      <c r="A284" s="32"/>
      <c r="B284" s="32"/>
      <c r="C284" s="32"/>
      <c r="D284" s="32"/>
      <c r="E284" s="32"/>
    </row>
    <row r="285" spans="1:5" ht="21.75" customHeight="1">
      <c r="A285" s="32"/>
      <c r="B285" s="32"/>
      <c r="C285" s="32"/>
      <c r="D285" s="32"/>
      <c r="E285" s="32"/>
    </row>
    <row r="286" spans="1:5" ht="21.75" customHeight="1">
      <c r="A286" s="32"/>
      <c r="B286" s="32"/>
      <c r="C286" s="32"/>
      <c r="D286" s="32"/>
      <c r="E286" s="32"/>
    </row>
    <row r="287" spans="1:5" ht="21.75" customHeight="1">
      <c r="A287" s="32"/>
      <c r="B287" s="32"/>
      <c r="C287" s="32"/>
      <c r="D287" s="32"/>
      <c r="E287" s="32"/>
    </row>
    <row r="288" spans="1:5" ht="21.75" customHeight="1">
      <c r="A288" s="32"/>
      <c r="B288" s="32"/>
      <c r="C288" s="32"/>
      <c r="D288" s="32"/>
      <c r="E288" s="32"/>
    </row>
    <row r="289" spans="1:5" ht="21.75" customHeight="1">
      <c r="A289" s="32"/>
      <c r="B289" s="32"/>
      <c r="C289" s="32"/>
      <c r="D289" s="32"/>
      <c r="E289" s="32"/>
    </row>
    <row r="290" spans="1:5" ht="21.75" customHeight="1">
      <c r="A290" s="32"/>
      <c r="B290" s="32"/>
      <c r="C290" s="32"/>
      <c r="D290" s="32"/>
      <c r="E290" s="32"/>
    </row>
    <row r="291" spans="1:5" ht="21.75" customHeight="1">
      <c r="A291" s="32"/>
      <c r="B291" s="32"/>
      <c r="C291" s="32"/>
      <c r="D291" s="32"/>
      <c r="E291" s="32"/>
    </row>
    <row r="292" spans="1:5" ht="21.75" customHeight="1">
      <c r="A292" s="32"/>
      <c r="B292" s="32"/>
      <c r="C292" s="32"/>
      <c r="D292" s="32"/>
      <c r="E292" s="32"/>
    </row>
    <row r="293" spans="1:5" ht="21.75" customHeight="1">
      <c r="A293" s="32"/>
      <c r="B293" s="32"/>
      <c r="C293" s="32"/>
      <c r="D293" s="32"/>
      <c r="E293" s="32"/>
    </row>
    <row r="294" spans="1:5" ht="21.75" customHeight="1">
      <c r="A294" s="32"/>
      <c r="B294" s="32"/>
      <c r="C294" s="32"/>
      <c r="D294" s="32"/>
      <c r="E294" s="32"/>
    </row>
    <row r="295" spans="1:5" ht="21.75" customHeight="1">
      <c r="A295" s="32"/>
      <c r="B295" s="32"/>
      <c r="C295" s="32"/>
      <c r="D295" s="32"/>
      <c r="E295" s="32"/>
    </row>
    <row r="296" spans="1:5" ht="21.75" customHeight="1">
      <c r="A296" s="32"/>
      <c r="B296" s="32"/>
      <c r="C296" s="32"/>
      <c r="D296" s="32"/>
      <c r="E296" s="32"/>
    </row>
    <row r="297" spans="1:5" ht="21.75" customHeight="1">
      <c r="A297" s="32"/>
      <c r="B297" s="32"/>
      <c r="C297" s="32"/>
      <c r="D297" s="32"/>
      <c r="E297" s="32"/>
    </row>
    <row r="298" spans="1:5" ht="21.75" customHeight="1">
      <c r="A298" s="32"/>
      <c r="B298" s="32"/>
      <c r="C298" s="32"/>
      <c r="D298" s="32"/>
      <c r="E298" s="32"/>
    </row>
    <row r="299" spans="1:5" ht="21.75" customHeight="1">
      <c r="A299" s="32"/>
      <c r="B299" s="32"/>
      <c r="C299" s="32"/>
      <c r="D299" s="32"/>
      <c r="E299" s="32"/>
    </row>
    <row r="300" spans="1:5" ht="21.75" customHeight="1">
      <c r="A300" s="32"/>
      <c r="B300" s="32"/>
      <c r="C300" s="32"/>
      <c r="D300" s="32"/>
      <c r="E300" s="32"/>
    </row>
    <row r="301" spans="1:5" ht="21.75" customHeight="1">
      <c r="A301" s="32"/>
      <c r="B301" s="32"/>
      <c r="C301" s="32"/>
      <c r="D301" s="32"/>
      <c r="E301" s="32"/>
    </row>
    <row r="302" spans="1:5" ht="21.75" customHeight="1">
      <c r="A302" s="32"/>
      <c r="B302" s="32"/>
      <c r="C302" s="32"/>
      <c r="D302" s="32"/>
      <c r="E302" s="32"/>
    </row>
    <row r="303" spans="1:5" ht="21.75" customHeight="1">
      <c r="A303" s="32"/>
      <c r="B303" s="32"/>
      <c r="C303" s="32"/>
      <c r="D303" s="32"/>
      <c r="E303" s="32"/>
    </row>
    <row r="304" spans="1:5" ht="21.75" customHeight="1">
      <c r="A304" s="32"/>
      <c r="B304" s="32"/>
      <c r="C304" s="32"/>
      <c r="D304" s="32"/>
      <c r="E304" s="32"/>
    </row>
    <row r="305" spans="1:5" ht="21.75" customHeight="1">
      <c r="A305" s="32"/>
      <c r="B305" s="32"/>
      <c r="C305" s="32"/>
      <c r="D305" s="32"/>
      <c r="E305" s="32"/>
    </row>
    <row r="306" spans="1:5" ht="21.75" customHeight="1">
      <c r="A306" s="32"/>
      <c r="B306" s="32"/>
      <c r="C306" s="32"/>
      <c r="D306" s="32"/>
      <c r="E306" s="32"/>
    </row>
    <row r="307" spans="1:5" ht="21.75" customHeight="1">
      <c r="A307" s="32"/>
      <c r="B307" s="32"/>
      <c r="C307" s="32"/>
      <c r="D307" s="32"/>
      <c r="E307" s="32"/>
    </row>
    <row r="308" spans="1:5" ht="21.75" customHeight="1">
      <c r="A308" s="32"/>
      <c r="B308" s="32"/>
      <c r="C308" s="32"/>
      <c r="D308" s="32"/>
      <c r="E308" s="32"/>
    </row>
    <row r="309" spans="1:5" ht="21.75" customHeight="1">
      <c r="A309" s="32"/>
      <c r="B309" s="32"/>
      <c r="C309" s="32"/>
      <c r="D309" s="32"/>
      <c r="E309" s="32"/>
    </row>
    <row r="310" spans="1:5" ht="21.75" customHeight="1">
      <c r="A310" s="32"/>
      <c r="B310" s="32"/>
      <c r="C310" s="32"/>
      <c r="D310" s="32"/>
      <c r="E310" s="32"/>
    </row>
    <row r="311" spans="1:5" ht="21.75" customHeight="1">
      <c r="A311" s="32"/>
      <c r="B311" s="32"/>
      <c r="C311" s="32"/>
      <c r="D311" s="32"/>
      <c r="E311" s="32"/>
    </row>
    <row r="312" spans="1:5" ht="21.75" customHeight="1">
      <c r="A312" s="32"/>
      <c r="B312" s="32"/>
      <c r="C312" s="32"/>
      <c r="D312" s="32"/>
      <c r="E312" s="32"/>
    </row>
    <row r="313" spans="1:5" ht="21.75" customHeight="1">
      <c r="A313" s="32"/>
      <c r="B313" s="32"/>
      <c r="C313" s="32"/>
      <c r="D313" s="32"/>
      <c r="E313" s="32"/>
    </row>
    <row r="314" spans="1:5" ht="21.75" customHeight="1">
      <c r="A314" s="32"/>
      <c r="B314" s="32"/>
      <c r="C314" s="32"/>
      <c r="D314" s="32"/>
      <c r="E314" s="32"/>
    </row>
    <row r="315" spans="1:5" ht="21.75" customHeight="1">
      <c r="A315" s="32"/>
      <c r="B315" s="32"/>
      <c r="C315" s="32"/>
      <c r="D315" s="32"/>
      <c r="E315" s="32"/>
    </row>
    <row r="316" spans="1:5" ht="21.75" customHeight="1">
      <c r="A316" s="32"/>
      <c r="B316" s="32"/>
      <c r="C316" s="32"/>
      <c r="D316" s="32"/>
      <c r="E316" s="32"/>
    </row>
    <row r="317" spans="1:5" ht="21.75" customHeight="1">
      <c r="A317" s="32"/>
      <c r="B317" s="32"/>
      <c r="C317" s="32"/>
      <c r="D317" s="32"/>
      <c r="E317" s="32"/>
    </row>
    <row r="318" spans="1:5" ht="21.75" customHeight="1">
      <c r="A318" s="32"/>
      <c r="B318" s="32"/>
      <c r="C318" s="32"/>
      <c r="D318" s="32"/>
      <c r="E318" s="32"/>
    </row>
    <row r="319" spans="1:5" ht="21.75" customHeight="1">
      <c r="A319" s="32"/>
      <c r="B319" s="32"/>
      <c r="C319" s="32"/>
      <c r="D319" s="32"/>
      <c r="E319" s="32"/>
    </row>
    <row r="320" spans="1:5" ht="21.75" customHeight="1">
      <c r="A320" s="32"/>
      <c r="B320" s="32"/>
      <c r="C320" s="32"/>
      <c r="D320" s="32"/>
      <c r="E320" s="32"/>
    </row>
    <row r="321" spans="1:5" ht="21.75" customHeight="1">
      <c r="A321" s="32"/>
      <c r="B321" s="32"/>
      <c r="C321" s="32"/>
      <c r="D321" s="32"/>
      <c r="E321" s="32"/>
    </row>
    <row r="322" spans="1:5" ht="21.75" customHeight="1">
      <c r="A322" s="32"/>
      <c r="B322" s="32"/>
      <c r="C322" s="32"/>
      <c r="D322" s="32"/>
      <c r="E322" s="32"/>
    </row>
    <row r="323" spans="1:5" ht="21.75" customHeight="1">
      <c r="A323" s="32"/>
      <c r="B323" s="32"/>
      <c r="C323" s="32"/>
      <c r="D323" s="32"/>
      <c r="E323" s="32"/>
    </row>
    <row r="324" spans="1:5" ht="21.75" customHeight="1">
      <c r="A324" s="32"/>
      <c r="B324" s="32"/>
      <c r="C324" s="32"/>
      <c r="D324" s="32"/>
      <c r="E324" s="32"/>
    </row>
    <row r="325" spans="1:5" ht="21.75" customHeight="1">
      <c r="A325" s="32"/>
      <c r="B325" s="32"/>
      <c r="C325" s="32"/>
      <c r="D325" s="32"/>
      <c r="E325" s="32"/>
    </row>
    <row r="326" spans="1:5" ht="21.75" customHeight="1">
      <c r="A326" s="32"/>
      <c r="B326" s="32"/>
      <c r="C326" s="32"/>
      <c r="D326" s="32"/>
      <c r="E326" s="32"/>
    </row>
    <row r="327" spans="1:5" ht="21.75" customHeight="1">
      <c r="A327" s="32"/>
      <c r="B327" s="32"/>
      <c r="C327" s="32"/>
      <c r="D327" s="32"/>
      <c r="E327" s="32"/>
    </row>
    <row r="328" spans="1:5" ht="21.75" customHeight="1">
      <c r="A328" s="32"/>
      <c r="B328" s="32"/>
      <c r="C328" s="32"/>
      <c r="D328" s="32"/>
      <c r="E328" s="32"/>
    </row>
    <row r="329" spans="1:5" ht="21.75" customHeight="1">
      <c r="A329" s="32"/>
      <c r="B329" s="32"/>
      <c r="C329" s="32"/>
      <c r="D329" s="32"/>
      <c r="E329" s="32"/>
    </row>
    <row r="330" spans="1:5" ht="21.75" customHeight="1">
      <c r="A330" s="32"/>
      <c r="B330" s="32"/>
      <c r="C330" s="32"/>
      <c r="D330" s="32"/>
      <c r="E330" s="32"/>
    </row>
    <row r="331" spans="1:5" ht="21.75" customHeight="1">
      <c r="A331" s="32"/>
      <c r="B331" s="32"/>
      <c r="C331" s="32"/>
      <c r="D331" s="32"/>
      <c r="E331" s="32"/>
    </row>
    <row r="332" spans="1:5" ht="21.75" customHeight="1">
      <c r="A332" s="32"/>
      <c r="B332" s="32"/>
      <c r="C332" s="32"/>
      <c r="D332" s="32"/>
      <c r="E332" s="32"/>
    </row>
    <row r="333" spans="1:5" ht="21.75" customHeight="1">
      <c r="A333" s="32"/>
      <c r="B333" s="32"/>
      <c r="C333" s="32"/>
      <c r="D333" s="32"/>
      <c r="E333" s="32"/>
    </row>
    <row r="334" spans="1:5" ht="21.75" customHeight="1">
      <c r="A334" s="32"/>
      <c r="B334" s="32"/>
      <c r="C334" s="32"/>
      <c r="D334" s="32"/>
      <c r="E334" s="32"/>
    </row>
    <row r="335" spans="1:5" ht="21.75" customHeight="1">
      <c r="A335" s="32"/>
      <c r="B335" s="32"/>
      <c r="C335" s="32"/>
      <c r="D335" s="32"/>
      <c r="E335" s="32"/>
    </row>
    <row r="336" spans="1:5" ht="21.75" customHeight="1">
      <c r="A336" s="32"/>
      <c r="B336" s="32"/>
      <c r="C336" s="32"/>
      <c r="D336" s="32"/>
      <c r="E336" s="32"/>
    </row>
    <row r="337" spans="1:5" ht="21.75" customHeight="1">
      <c r="A337" s="32"/>
      <c r="B337" s="32"/>
      <c r="C337" s="32"/>
      <c r="D337" s="32"/>
      <c r="E337" s="32"/>
    </row>
    <row r="338" spans="1:5" ht="21.75" customHeight="1">
      <c r="A338" s="32"/>
      <c r="B338" s="32"/>
      <c r="C338" s="32"/>
      <c r="D338" s="32"/>
      <c r="E338" s="32"/>
    </row>
    <row r="339" spans="1:5" ht="21.75" customHeight="1">
      <c r="A339" s="32"/>
      <c r="B339" s="32"/>
      <c r="C339" s="32"/>
      <c r="D339" s="32"/>
      <c r="E339" s="32"/>
    </row>
    <row r="340" spans="1:5" ht="21.75" customHeight="1">
      <c r="A340" s="32"/>
      <c r="B340" s="32"/>
      <c r="C340" s="32"/>
      <c r="D340" s="32"/>
      <c r="E340" s="32"/>
    </row>
    <row r="341" spans="1:5" ht="21.75" customHeight="1">
      <c r="A341" s="32"/>
      <c r="B341" s="32"/>
      <c r="C341" s="32"/>
      <c r="D341" s="32"/>
      <c r="E341" s="32"/>
    </row>
    <row r="342" spans="1:5" ht="21.75" customHeight="1">
      <c r="A342" s="32"/>
      <c r="B342" s="32"/>
      <c r="C342" s="32"/>
      <c r="D342" s="32"/>
      <c r="E342" s="32"/>
    </row>
    <row r="343" spans="1:5" ht="21.75" customHeight="1">
      <c r="A343" s="32"/>
      <c r="B343" s="32"/>
      <c r="C343" s="32"/>
      <c r="D343" s="32"/>
      <c r="E343" s="32"/>
    </row>
    <row r="344" spans="1:5" ht="21.75" customHeight="1">
      <c r="A344" s="32"/>
      <c r="B344" s="32"/>
      <c r="C344" s="32"/>
      <c r="D344" s="32"/>
      <c r="E344" s="32"/>
    </row>
    <row r="345" spans="1:5" ht="21.75" customHeight="1">
      <c r="A345" s="32"/>
      <c r="B345" s="32"/>
      <c r="C345" s="32"/>
      <c r="D345" s="32"/>
      <c r="E345" s="32"/>
    </row>
    <row r="346" spans="1:5" ht="21.75" customHeight="1">
      <c r="A346" s="32"/>
      <c r="B346" s="32"/>
      <c r="C346" s="32"/>
      <c r="D346" s="32"/>
      <c r="E346" s="32"/>
    </row>
    <row r="347" spans="1:5" ht="21.75" customHeight="1">
      <c r="A347" s="32"/>
      <c r="B347" s="32"/>
      <c r="C347" s="32"/>
      <c r="D347" s="32"/>
      <c r="E347" s="32"/>
    </row>
    <row r="348" spans="1:5" ht="21.75" customHeight="1">
      <c r="A348" s="32"/>
      <c r="B348" s="32"/>
      <c r="C348" s="32"/>
      <c r="D348" s="32"/>
      <c r="E348" s="32"/>
    </row>
    <row r="349" spans="1:5" ht="21.75" customHeight="1">
      <c r="A349" s="32"/>
      <c r="B349" s="32"/>
      <c r="C349" s="32"/>
      <c r="D349" s="32"/>
      <c r="E349" s="32"/>
    </row>
    <row r="350" spans="1:5" ht="21.75" customHeight="1">
      <c r="A350" s="32"/>
      <c r="B350" s="32"/>
      <c r="C350" s="32"/>
      <c r="D350" s="32"/>
      <c r="E350" s="32"/>
    </row>
    <row r="351" spans="1:5" ht="21.75" customHeight="1">
      <c r="A351" s="32"/>
      <c r="B351" s="32"/>
      <c r="C351" s="32"/>
      <c r="D351" s="32"/>
      <c r="E351" s="32"/>
    </row>
    <row r="352" spans="1:5" ht="21.75" customHeight="1">
      <c r="A352" s="32"/>
      <c r="B352" s="32"/>
      <c r="C352" s="32"/>
      <c r="D352" s="32"/>
      <c r="E352" s="32"/>
    </row>
    <row r="353" spans="1:5" ht="21.75" customHeight="1">
      <c r="A353" s="32"/>
      <c r="B353" s="32"/>
      <c r="C353" s="32"/>
      <c r="D353" s="32"/>
      <c r="E353" s="32"/>
    </row>
    <row r="354" spans="1:5" ht="21.75" customHeight="1">
      <c r="A354" s="32"/>
      <c r="B354" s="32"/>
      <c r="C354" s="32"/>
      <c r="D354" s="32"/>
      <c r="E354" s="32"/>
    </row>
    <row r="355" spans="1:5" ht="21.75" customHeight="1">
      <c r="A355" s="32"/>
      <c r="B355" s="32"/>
      <c r="C355" s="32"/>
      <c r="D355" s="32"/>
      <c r="E355" s="32"/>
    </row>
    <row r="356" spans="1:5" ht="21.75" customHeight="1">
      <c r="A356" s="32"/>
      <c r="B356" s="32"/>
      <c r="C356" s="32"/>
      <c r="D356" s="32"/>
      <c r="E356" s="32"/>
    </row>
    <row r="357" spans="1:5" ht="21.75" customHeight="1">
      <c r="A357" s="32"/>
      <c r="B357" s="32"/>
      <c r="C357" s="32"/>
      <c r="D357" s="32"/>
      <c r="E357" s="32"/>
    </row>
    <row r="358" spans="1:5" ht="21.75" customHeight="1">
      <c r="A358" s="32"/>
      <c r="B358" s="32"/>
      <c r="C358" s="32"/>
      <c r="D358" s="32"/>
      <c r="E358" s="32"/>
    </row>
    <row r="359" spans="1:5" ht="21.75" customHeight="1">
      <c r="A359" s="32"/>
      <c r="B359" s="32"/>
      <c r="C359" s="32"/>
      <c r="D359" s="32"/>
      <c r="E359" s="32"/>
    </row>
    <row r="360" spans="1:5" ht="21.75" customHeight="1">
      <c r="A360" s="32"/>
      <c r="B360" s="32"/>
      <c r="C360" s="32"/>
      <c r="D360" s="32"/>
      <c r="E360" s="32"/>
    </row>
    <row r="361" spans="1:5" ht="21.75" customHeight="1">
      <c r="A361" s="32"/>
      <c r="B361" s="32"/>
      <c r="C361" s="32"/>
      <c r="D361" s="32"/>
      <c r="E361" s="32"/>
    </row>
    <row r="362" spans="1:5" ht="21.75" customHeight="1">
      <c r="A362" s="32"/>
      <c r="B362" s="32"/>
      <c r="C362" s="32"/>
      <c r="D362" s="32"/>
      <c r="E362" s="32"/>
    </row>
    <row r="363" spans="1:5" ht="21.75" customHeight="1">
      <c r="A363" s="32"/>
      <c r="B363" s="32"/>
      <c r="C363" s="32"/>
      <c r="D363" s="32"/>
      <c r="E363" s="32"/>
    </row>
    <row r="364" spans="1:5" ht="21.75" customHeight="1">
      <c r="A364" s="32"/>
      <c r="B364" s="32"/>
      <c r="C364" s="32"/>
      <c r="D364" s="32"/>
      <c r="E364" s="32"/>
    </row>
    <row r="365" spans="1:5" ht="21.75" customHeight="1">
      <c r="A365" s="32"/>
      <c r="B365" s="32"/>
      <c r="C365" s="32"/>
      <c r="D365" s="32"/>
      <c r="E365" s="32"/>
    </row>
    <row r="366" spans="1:5" ht="21.75" customHeight="1">
      <c r="A366" s="32"/>
      <c r="B366" s="32"/>
      <c r="C366" s="32"/>
      <c r="D366" s="32"/>
      <c r="E366" s="32"/>
    </row>
    <row r="367" spans="1:5" ht="21.75" customHeight="1">
      <c r="A367" s="32"/>
      <c r="B367" s="32"/>
      <c r="C367" s="32"/>
      <c r="D367" s="32"/>
      <c r="E367" s="32"/>
    </row>
    <row r="368" spans="1:5" ht="21.75" customHeight="1">
      <c r="A368" s="32"/>
      <c r="B368" s="32"/>
      <c r="C368" s="32"/>
      <c r="D368" s="32"/>
      <c r="E368" s="32"/>
    </row>
    <row r="369" spans="1:5" ht="21.75" customHeight="1">
      <c r="A369" s="32"/>
      <c r="B369" s="32"/>
      <c r="C369" s="32"/>
      <c r="D369" s="32"/>
      <c r="E369" s="32"/>
    </row>
    <row r="370" spans="1:5" ht="21.75" customHeight="1">
      <c r="A370" s="32"/>
      <c r="B370" s="32"/>
      <c r="C370" s="32"/>
      <c r="D370" s="32"/>
      <c r="E370" s="32"/>
    </row>
    <row r="371" spans="1:5" ht="21.75" customHeight="1">
      <c r="A371" s="32"/>
      <c r="B371" s="32"/>
      <c r="C371" s="32"/>
      <c r="D371" s="32"/>
      <c r="E371" s="32"/>
    </row>
    <row r="372" spans="1:5" ht="21.75" customHeight="1">
      <c r="A372" s="32"/>
      <c r="B372" s="32"/>
      <c r="C372" s="32"/>
      <c r="D372" s="32"/>
      <c r="E372" s="32"/>
    </row>
    <row r="373" spans="1:5" ht="21.75" customHeight="1">
      <c r="A373" s="32"/>
      <c r="B373" s="32"/>
      <c r="C373" s="32"/>
      <c r="D373" s="32"/>
      <c r="E373" s="32"/>
    </row>
    <row r="374" spans="1:5" ht="21.75" customHeight="1">
      <c r="A374" s="32"/>
      <c r="B374" s="32"/>
      <c r="C374" s="32"/>
      <c r="D374" s="32"/>
      <c r="E374" s="32"/>
    </row>
    <row r="375" spans="1:5" ht="21.75" customHeight="1">
      <c r="A375" s="32"/>
      <c r="B375" s="32"/>
      <c r="C375" s="32"/>
      <c r="D375" s="32"/>
      <c r="E375" s="32"/>
    </row>
    <row r="376" spans="1:5" ht="21.75" customHeight="1">
      <c r="A376" s="32"/>
      <c r="B376" s="32"/>
      <c r="C376" s="32"/>
      <c r="D376" s="32"/>
      <c r="E376" s="32"/>
    </row>
    <row r="377" spans="1:5" ht="21.75" customHeight="1">
      <c r="A377" s="32"/>
      <c r="B377" s="32"/>
      <c r="C377" s="32"/>
      <c r="D377" s="32"/>
      <c r="E377" s="32"/>
    </row>
    <row r="378" spans="1:5" ht="21.75" customHeight="1">
      <c r="A378" s="32"/>
      <c r="B378" s="32"/>
      <c r="C378" s="32"/>
      <c r="D378" s="32"/>
      <c r="E378" s="32"/>
    </row>
    <row r="379" spans="1:5" ht="21.75" customHeight="1">
      <c r="A379" s="32"/>
      <c r="B379" s="32"/>
      <c r="C379" s="32"/>
      <c r="D379" s="32"/>
      <c r="E379" s="32"/>
    </row>
    <row r="380" spans="1:5" ht="21.75" customHeight="1">
      <c r="A380" s="32"/>
      <c r="B380" s="32"/>
      <c r="C380" s="32"/>
      <c r="D380" s="32"/>
      <c r="E380" s="32"/>
    </row>
    <row r="381" spans="1:5" ht="21.75" customHeight="1">
      <c r="A381" s="32"/>
      <c r="B381" s="32"/>
      <c r="C381" s="32"/>
      <c r="D381" s="32"/>
      <c r="E381" s="32"/>
    </row>
    <row r="382" spans="1:5" ht="21.75" customHeight="1">
      <c r="A382" s="32"/>
      <c r="B382" s="32"/>
      <c r="C382" s="32"/>
      <c r="D382" s="32"/>
      <c r="E382" s="32"/>
    </row>
    <row r="383" spans="1:5" ht="21.75" customHeight="1">
      <c r="A383" s="32"/>
      <c r="B383" s="32"/>
      <c r="C383" s="32"/>
      <c r="D383" s="32"/>
      <c r="E383" s="32"/>
    </row>
    <row r="384" spans="1:5" ht="21.75" customHeight="1">
      <c r="A384" s="32"/>
      <c r="B384" s="32"/>
      <c r="C384" s="32"/>
      <c r="D384" s="32"/>
      <c r="E384" s="32"/>
    </row>
    <row r="385" spans="1:5" ht="21.75" customHeight="1">
      <c r="A385" s="32"/>
      <c r="B385" s="32"/>
      <c r="C385" s="32"/>
      <c r="D385" s="32"/>
      <c r="E385" s="32"/>
    </row>
    <row r="386" spans="1:5" ht="21.75" customHeight="1">
      <c r="A386" s="32"/>
      <c r="B386" s="32"/>
      <c r="C386" s="32"/>
      <c r="D386" s="32"/>
      <c r="E386" s="32"/>
    </row>
    <row r="387" spans="1:5" ht="21.75" customHeight="1">
      <c r="A387" s="32"/>
      <c r="B387" s="32"/>
      <c r="C387" s="32"/>
      <c r="D387" s="32"/>
      <c r="E387" s="32"/>
    </row>
    <row r="388" spans="1:5" ht="21.75" customHeight="1">
      <c r="A388" s="32"/>
      <c r="B388" s="32"/>
      <c r="C388" s="32"/>
      <c r="D388" s="32"/>
      <c r="E388" s="32"/>
    </row>
    <row r="389" spans="1:5" ht="21.75" customHeight="1">
      <c r="A389" s="32"/>
      <c r="B389" s="32"/>
      <c r="C389" s="32"/>
      <c r="D389" s="32"/>
      <c r="E389" s="32"/>
    </row>
    <row r="390" spans="1:5" ht="21.75" customHeight="1">
      <c r="A390" s="32"/>
      <c r="B390" s="32"/>
      <c r="C390" s="32"/>
      <c r="D390" s="32"/>
      <c r="E390" s="32"/>
    </row>
    <row r="391" spans="1:5" ht="21.75" customHeight="1">
      <c r="A391" s="32"/>
      <c r="B391" s="32"/>
      <c r="C391" s="32"/>
      <c r="D391" s="32"/>
      <c r="E391" s="32"/>
    </row>
    <row r="392" spans="1:5" ht="21.75" customHeight="1">
      <c r="A392" s="32"/>
      <c r="B392" s="32"/>
      <c r="C392" s="32"/>
      <c r="D392" s="32"/>
      <c r="E392" s="32"/>
    </row>
    <row r="393" spans="1:5" ht="21.75" customHeight="1">
      <c r="A393" s="32"/>
      <c r="B393" s="32"/>
      <c r="C393" s="32"/>
      <c r="D393" s="32"/>
      <c r="E393" s="32"/>
    </row>
    <row r="394" spans="1:5" ht="21.75" customHeight="1">
      <c r="A394" s="32"/>
      <c r="B394" s="32"/>
      <c r="C394" s="32"/>
      <c r="D394" s="32"/>
      <c r="E394" s="32"/>
    </row>
    <row r="395" spans="1:5" ht="21.75" customHeight="1">
      <c r="A395" s="32"/>
      <c r="B395" s="32"/>
      <c r="C395" s="32"/>
      <c r="D395" s="32"/>
      <c r="E395" s="32"/>
    </row>
    <row r="396" spans="1:5" ht="21.75" customHeight="1">
      <c r="A396" s="32"/>
      <c r="B396" s="32"/>
      <c r="C396" s="32"/>
      <c r="D396" s="32"/>
      <c r="E396" s="32"/>
    </row>
    <row r="397" spans="1:5" ht="21.75" customHeight="1">
      <c r="A397" s="32"/>
      <c r="B397" s="32"/>
      <c r="C397" s="32"/>
      <c r="D397" s="32"/>
      <c r="E397" s="32"/>
    </row>
    <row r="398" spans="1:5" ht="21.75" customHeight="1">
      <c r="A398" s="32"/>
      <c r="B398" s="32"/>
      <c r="C398" s="32"/>
      <c r="D398" s="32"/>
      <c r="E398" s="32"/>
    </row>
    <row r="399" spans="1:5" ht="21.75" customHeight="1">
      <c r="A399" s="32"/>
      <c r="B399" s="32"/>
      <c r="C399" s="32"/>
      <c r="D399" s="32"/>
      <c r="E399" s="32"/>
    </row>
    <row r="400" spans="1:5" ht="21.75" customHeight="1">
      <c r="A400" s="32"/>
      <c r="B400" s="32"/>
      <c r="C400" s="32"/>
      <c r="D400" s="32"/>
      <c r="E400" s="32"/>
    </row>
    <row r="401" spans="1:5" ht="21.75" customHeight="1">
      <c r="A401" s="32"/>
      <c r="B401" s="32"/>
      <c r="C401" s="32"/>
      <c r="D401" s="32"/>
      <c r="E401" s="32"/>
    </row>
    <row r="402" spans="1:5" ht="21.75" customHeight="1">
      <c r="A402" s="32"/>
      <c r="B402" s="32"/>
      <c r="C402" s="32"/>
      <c r="D402" s="32"/>
      <c r="E402" s="32"/>
    </row>
    <row r="403" spans="1:5" ht="21.75" customHeight="1">
      <c r="A403" s="32"/>
      <c r="B403" s="32"/>
      <c r="C403" s="32"/>
      <c r="D403" s="32"/>
      <c r="E403" s="32"/>
    </row>
    <row r="404" spans="1:5" ht="21.75" customHeight="1">
      <c r="A404" s="32"/>
      <c r="B404" s="32"/>
      <c r="C404" s="32"/>
      <c r="D404" s="32"/>
      <c r="E404" s="32"/>
    </row>
    <row r="405" spans="1:5" ht="21.75" customHeight="1">
      <c r="A405" s="32"/>
      <c r="B405" s="32"/>
      <c r="C405" s="32"/>
      <c r="D405" s="32"/>
      <c r="E405" s="32"/>
    </row>
    <row r="406" spans="1:5" ht="21.75" customHeight="1">
      <c r="A406" s="32"/>
      <c r="B406" s="32"/>
      <c r="C406" s="32"/>
      <c r="D406" s="32"/>
      <c r="E406" s="32"/>
    </row>
    <row r="407" spans="1:5" ht="21.75" customHeight="1">
      <c r="A407" s="32"/>
      <c r="B407" s="32"/>
      <c r="C407" s="32"/>
      <c r="D407" s="32"/>
      <c r="E407" s="32"/>
    </row>
    <row r="408" spans="1:5" ht="21.75" customHeight="1">
      <c r="A408" s="32"/>
      <c r="B408" s="32"/>
      <c r="C408" s="32"/>
      <c r="D408" s="32"/>
      <c r="E408" s="32"/>
    </row>
    <row r="409" spans="1:5" ht="21.75" customHeight="1">
      <c r="A409" s="32"/>
      <c r="B409" s="32"/>
      <c r="C409" s="32"/>
      <c r="D409" s="32"/>
      <c r="E409" s="32"/>
    </row>
    <row r="410" spans="1:5" ht="21.75" customHeight="1">
      <c r="A410" s="32"/>
      <c r="B410" s="32"/>
      <c r="C410" s="32"/>
      <c r="D410" s="32"/>
      <c r="E410" s="32"/>
    </row>
    <row r="411" spans="1:5" ht="21.75" customHeight="1">
      <c r="A411" s="32"/>
      <c r="B411" s="32"/>
      <c r="C411" s="32"/>
      <c r="D411" s="32"/>
      <c r="E411" s="32"/>
    </row>
    <row r="412" spans="1:5" ht="21.75" customHeight="1">
      <c r="A412" s="32"/>
      <c r="B412" s="32"/>
      <c r="C412" s="32"/>
      <c r="D412" s="32"/>
      <c r="E412" s="32"/>
    </row>
    <row r="413" spans="1:5" ht="21.75" customHeight="1">
      <c r="A413" s="32"/>
      <c r="B413" s="32"/>
      <c r="C413" s="32"/>
      <c r="D413" s="32"/>
      <c r="E413" s="32"/>
    </row>
    <row r="414" spans="1:5" ht="21.75" customHeight="1">
      <c r="A414" s="32"/>
      <c r="B414" s="32"/>
      <c r="C414" s="32"/>
      <c r="D414" s="32"/>
      <c r="E414" s="32"/>
    </row>
    <row r="415" spans="1:5" ht="21.75" customHeight="1">
      <c r="A415" s="32"/>
      <c r="B415" s="32"/>
      <c r="C415" s="32"/>
      <c r="D415" s="32"/>
      <c r="E415" s="32"/>
    </row>
    <row r="416" spans="1:5" ht="21.75" customHeight="1">
      <c r="A416" s="32"/>
      <c r="B416" s="32"/>
      <c r="C416" s="32"/>
      <c r="D416" s="32"/>
      <c r="E416" s="32"/>
    </row>
    <row r="417" spans="1:5" ht="21.75" customHeight="1">
      <c r="A417" s="32"/>
      <c r="B417" s="32"/>
      <c r="C417" s="32"/>
      <c r="D417" s="32"/>
      <c r="E417" s="32"/>
    </row>
    <row r="418" spans="1:5" ht="21.75" customHeight="1">
      <c r="A418" s="32"/>
      <c r="B418" s="32"/>
      <c r="C418" s="32"/>
      <c r="D418" s="32"/>
      <c r="E418" s="32"/>
    </row>
    <row r="419" spans="1:5" ht="21.75" customHeight="1">
      <c r="A419" s="32"/>
      <c r="B419" s="32"/>
      <c r="C419" s="32"/>
      <c r="D419" s="32"/>
      <c r="E419" s="32"/>
    </row>
    <row r="420" spans="1:5" ht="21.75" customHeight="1">
      <c r="A420" s="32"/>
      <c r="B420" s="32"/>
      <c r="C420" s="32"/>
      <c r="D420" s="32"/>
      <c r="E420" s="32"/>
    </row>
    <row r="421" spans="1:5" ht="21.75" customHeight="1">
      <c r="A421" s="32"/>
      <c r="B421" s="32"/>
      <c r="C421" s="32"/>
      <c r="D421" s="32"/>
      <c r="E421" s="32"/>
    </row>
    <row r="422" spans="1:5" ht="21.75" customHeight="1">
      <c r="A422" s="32"/>
      <c r="B422" s="32"/>
      <c r="C422" s="32"/>
      <c r="D422" s="32"/>
      <c r="E422" s="32"/>
    </row>
    <row r="423" spans="1:5" ht="21.75" customHeight="1">
      <c r="A423" s="32"/>
      <c r="B423" s="32"/>
      <c r="C423" s="32"/>
      <c r="D423" s="32"/>
      <c r="E423" s="32"/>
    </row>
    <row r="424" spans="1:5" ht="21.75" customHeight="1">
      <c r="A424" s="32"/>
      <c r="B424" s="32"/>
      <c r="C424" s="32"/>
      <c r="D424" s="32"/>
      <c r="E424" s="32"/>
    </row>
    <row r="425" spans="1:5" ht="21.75" customHeight="1">
      <c r="A425" s="32"/>
      <c r="B425" s="32"/>
      <c r="C425" s="32"/>
      <c r="D425" s="32"/>
      <c r="E425" s="32"/>
    </row>
    <row r="426" spans="1:5" ht="21.75" customHeight="1">
      <c r="A426" s="32"/>
      <c r="B426" s="32"/>
      <c r="C426" s="32"/>
      <c r="D426" s="32"/>
      <c r="E426" s="32"/>
    </row>
    <row r="427" spans="1:5" ht="21.75" customHeight="1">
      <c r="A427" s="32"/>
      <c r="B427" s="32"/>
      <c r="C427" s="32"/>
      <c r="D427" s="32"/>
      <c r="E427" s="32"/>
    </row>
    <row r="428" spans="1:5" ht="21.75" customHeight="1">
      <c r="A428" s="32"/>
      <c r="B428" s="32"/>
      <c r="C428" s="32"/>
      <c r="D428" s="32"/>
      <c r="E428" s="32"/>
    </row>
    <row r="429" spans="1:5" ht="21.75" customHeight="1">
      <c r="A429" s="32"/>
      <c r="B429" s="32"/>
      <c r="C429" s="32"/>
      <c r="D429" s="32"/>
      <c r="E429" s="32"/>
    </row>
    <row r="430" spans="1:5" ht="21.75" customHeight="1">
      <c r="A430" s="32"/>
      <c r="B430" s="32"/>
      <c r="C430" s="32"/>
      <c r="D430" s="32"/>
      <c r="E430" s="32"/>
    </row>
    <row r="431" spans="1:5" ht="21.75" customHeight="1">
      <c r="A431" s="32"/>
      <c r="B431" s="32"/>
      <c r="C431" s="32"/>
      <c r="D431" s="32"/>
      <c r="E431" s="32"/>
    </row>
    <row r="432" spans="1:5" ht="21.75" customHeight="1">
      <c r="A432" s="32"/>
      <c r="B432" s="32"/>
      <c r="C432" s="32"/>
      <c r="D432" s="32"/>
      <c r="E432" s="32"/>
    </row>
    <row r="433" spans="1:5" ht="21.75" customHeight="1">
      <c r="A433" s="32"/>
      <c r="B433" s="32"/>
      <c r="C433" s="32"/>
      <c r="D433" s="32"/>
      <c r="E433" s="32"/>
    </row>
    <row r="434" spans="1:5" ht="21.75" customHeight="1">
      <c r="A434" s="32"/>
      <c r="B434" s="32"/>
      <c r="C434" s="32"/>
      <c r="D434" s="32"/>
      <c r="E434" s="32"/>
    </row>
    <row r="435" spans="1:5" ht="21.75" customHeight="1">
      <c r="A435" s="32"/>
      <c r="B435" s="32"/>
      <c r="C435" s="32"/>
      <c r="D435" s="32"/>
      <c r="E435" s="32"/>
    </row>
    <row r="436" spans="1:5" ht="21.75" customHeight="1">
      <c r="A436" s="32"/>
      <c r="B436" s="32"/>
      <c r="C436" s="32"/>
      <c r="D436" s="32"/>
      <c r="E436" s="32"/>
    </row>
    <row r="437" spans="1:5" ht="21.75" customHeight="1">
      <c r="A437" s="32"/>
      <c r="B437" s="32"/>
      <c r="C437" s="32"/>
      <c r="D437" s="32"/>
      <c r="E437" s="32"/>
    </row>
    <row r="438" spans="1:5" ht="21.75" customHeight="1">
      <c r="A438" s="32"/>
      <c r="B438" s="32"/>
      <c r="C438" s="32"/>
      <c r="D438" s="32"/>
      <c r="E438" s="32"/>
    </row>
    <row r="439" spans="1:5" ht="21.75" customHeight="1">
      <c r="A439" s="32"/>
      <c r="B439" s="32"/>
      <c r="C439" s="32"/>
      <c r="D439" s="32"/>
      <c r="E439" s="32"/>
    </row>
    <row r="440" spans="1:5" ht="21.75" customHeight="1">
      <c r="A440" s="32"/>
      <c r="B440" s="32"/>
      <c r="C440" s="32"/>
      <c r="D440" s="32"/>
      <c r="E440" s="32"/>
    </row>
    <row r="441" spans="1:5" ht="21.75" customHeight="1">
      <c r="A441" s="32"/>
      <c r="B441" s="32"/>
      <c r="C441" s="32"/>
      <c r="D441" s="32"/>
      <c r="E441" s="32"/>
    </row>
    <row r="442" spans="1:5" ht="21.75" customHeight="1">
      <c r="A442" s="32"/>
      <c r="B442" s="32"/>
      <c r="C442" s="32"/>
      <c r="D442" s="32"/>
      <c r="E442" s="32"/>
    </row>
    <row r="443" spans="1:5" ht="21.75" customHeight="1">
      <c r="A443" s="32"/>
      <c r="B443" s="32"/>
      <c r="C443" s="32"/>
      <c r="D443" s="32"/>
      <c r="E443" s="32"/>
    </row>
    <row r="444" spans="1:5" ht="21.75" customHeight="1">
      <c r="A444" s="32"/>
      <c r="B444" s="32"/>
      <c r="C444" s="32"/>
      <c r="D444" s="32"/>
      <c r="E444" s="32"/>
    </row>
    <row r="445" spans="1:5" ht="21.75" customHeight="1">
      <c r="A445" s="32"/>
      <c r="B445" s="32"/>
      <c r="C445" s="32"/>
      <c r="D445" s="32"/>
      <c r="E445" s="32"/>
    </row>
    <row r="446" spans="1:5" ht="21.75" customHeight="1">
      <c r="A446" s="32"/>
      <c r="B446" s="32"/>
      <c r="C446" s="32"/>
      <c r="D446" s="32"/>
      <c r="E446" s="32"/>
    </row>
    <row r="447" spans="1:5" ht="21.75" customHeight="1">
      <c r="A447" s="32"/>
      <c r="B447" s="32"/>
      <c r="C447" s="32"/>
      <c r="D447" s="32"/>
      <c r="E447" s="32"/>
    </row>
    <row r="448" spans="1:5" ht="21.75" customHeight="1">
      <c r="A448" s="32"/>
      <c r="B448" s="32"/>
      <c r="C448" s="32"/>
      <c r="D448" s="32"/>
      <c r="E448" s="32"/>
    </row>
    <row r="449" spans="1:5" ht="21.75" customHeight="1">
      <c r="A449" s="32"/>
      <c r="B449" s="32"/>
      <c r="C449" s="32"/>
      <c r="D449" s="32"/>
      <c r="E449" s="32"/>
    </row>
    <row r="450" spans="1:5" ht="21.75" customHeight="1">
      <c r="A450" s="32"/>
      <c r="B450" s="32"/>
      <c r="C450" s="32"/>
      <c r="D450" s="32"/>
      <c r="E450" s="32"/>
    </row>
    <row r="451" spans="1:5" ht="21.75" customHeight="1">
      <c r="A451" s="32"/>
      <c r="B451" s="32"/>
      <c r="C451" s="32"/>
      <c r="D451" s="32"/>
      <c r="E451" s="32"/>
    </row>
    <row r="452" spans="1:5" ht="21.75" customHeight="1">
      <c r="A452" s="32"/>
      <c r="B452" s="32"/>
      <c r="C452" s="32"/>
      <c r="D452" s="32"/>
      <c r="E452" s="32"/>
    </row>
    <row r="453" spans="1:5" ht="21.75" customHeight="1">
      <c r="A453" s="32"/>
      <c r="B453" s="32"/>
      <c r="C453" s="32"/>
      <c r="D453" s="32"/>
      <c r="E453" s="32"/>
    </row>
    <row r="454" spans="1:5" ht="21.75" customHeight="1">
      <c r="A454" s="32"/>
      <c r="B454" s="32"/>
      <c r="C454" s="32"/>
      <c r="D454" s="32"/>
      <c r="E454" s="32"/>
    </row>
    <row r="455" spans="1:5" ht="21.75" customHeight="1">
      <c r="A455" s="32"/>
      <c r="B455" s="32"/>
      <c r="C455" s="32"/>
      <c r="D455" s="32"/>
      <c r="E455" s="32"/>
    </row>
    <row r="456" spans="1:5" ht="21.75" customHeight="1">
      <c r="A456" s="32"/>
      <c r="B456" s="32"/>
      <c r="C456" s="32"/>
      <c r="D456" s="32"/>
      <c r="E456" s="32"/>
    </row>
    <row r="457" spans="1:5" ht="21.75" customHeight="1">
      <c r="A457" s="32"/>
      <c r="B457" s="32"/>
      <c r="C457" s="32"/>
      <c r="D457" s="32"/>
      <c r="E457" s="32"/>
    </row>
    <row r="458" spans="1:5" ht="21.75" customHeight="1">
      <c r="A458" s="32"/>
      <c r="B458" s="32"/>
      <c r="C458" s="32"/>
      <c r="D458" s="32"/>
      <c r="E458" s="32"/>
    </row>
    <row r="459" spans="1:5" ht="21.75" customHeight="1">
      <c r="A459" s="32"/>
      <c r="B459" s="32"/>
      <c r="C459" s="32"/>
      <c r="D459" s="32"/>
      <c r="E459" s="32"/>
    </row>
    <row r="460" spans="1:5" ht="21.75" customHeight="1">
      <c r="A460" s="32"/>
      <c r="B460" s="32"/>
      <c r="C460" s="32"/>
      <c r="D460" s="32"/>
      <c r="E460" s="32"/>
    </row>
    <row r="461" spans="1:5" ht="21.75" customHeight="1">
      <c r="A461" s="32"/>
      <c r="B461" s="32"/>
      <c r="C461" s="32"/>
      <c r="D461" s="32"/>
      <c r="E461" s="32"/>
    </row>
    <row r="462" spans="1:5" ht="21.75" customHeight="1">
      <c r="A462" s="32"/>
      <c r="B462" s="32"/>
      <c r="C462" s="32"/>
      <c r="D462" s="32"/>
      <c r="E462" s="32"/>
    </row>
    <row r="463" spans="1:5" ht="21.75" customHeight="1">
      <c r="A463" s="32"/>
      <c r="B463" s="32"/>
      <c r="C463" s="32"/>
      <c r="D463" s="32"/>
      <c r="E463" s="32"/>
    </row>
    <row r="464" spans="1:5" ht="21.75" customHeight="1">
      <c r="A464" s="32"/>
      <c r="B464" s="32"/>
      <c r="C464" s="32"/>
      <c r="D464" s="32"/>
      <c r="E464" s="32"/>
    </row>
    <row r="465" spans="1:5" ht="21.75" customHeight="1">
      <c r="A465" s="32"/>
      <c r="B465" s="32"/>
      <c r="C465" s="32"/>
      <c r="D465" s="32"/>
      <c r="E465" s="32"/>
    </row>
    <row r="466" spans="1:5" ht="21.75" customHeight="1">
      <c r="A466" s="32"/>
      <c r="B466" s="32"/>
      <c r="C466" s="32"/>
      <c r="D466" s="32"/>
      <c r="E466" s="32"/>
    </row>
    <row r="467" spans="1:5" ht="21.75" customHeight="1">
      <c r="A467" s="32"/>
      <c r="B467" s="32"/>
      <c r="C467" s="32"/>
      <c r="D467" s="32"/>
      <c r="E467" s="32"/>
    </row>
    <row r="468" spans="1:5" ht="21.75" customHeight="1">
      <c r="A468" s="32"/>
      <c r="B468" s="32"/>
      <c r="C468" s="32"/>
      <c r="D468" s="32"/>
      <c r="E468" s="32"/>
    </row>
    <row r="469" spans="1:5" ht="21.75" customHeight="1">
      <c r="A469" s="32"/>
      <c r="B469" s="32"/>
      <c r="C469" s="32"/>
      <c r="D469" s="32"/>
      <c r="E469" s="32"/>
    </row>
    <row r="470" spans="1:5" ht="21.75" customHeight="1">
      <c r="A470" s="32"/>
      <c r="B470" s="32"/>
      <c r="C470" s="32"/>
      <c r="D470" s="32"/>
      <c r="E470" s="32"/>
    </row>
    <row r="471" spans="1:5" ht="21.75" customHeight="1">
      <c r="A471" s="32"/>
      <c r="B471" s="32"/>
      <c r="C471" s="32"/>
      <c r="D471" s="32"/>
      <c r="E471" s="32"/>
    </row>
    <row r="472" spans="1:5" ht="21.75" customHeight="1">
      <c r="A472" s="32"/>
      <c r="B472" s="32"/>
      <c r="C472" s="32"/>
      <c r="D472" s="32"/>
      <c r="E472" s="32"/>
    </row>
    <row r="473" spans="1:5" ht="21.75" customHeight="1">
      <c r="A473" s="32"/>
      <c r="B473" s="32"/>
      <c r="C473" s="32"/>
      <c r="D473" s="32"/>
      <c r="E473" s="32"/>
    </row>
    <row r="474" spans="1:5" ht="21.75" customHeight="1">
      <c r="A474" s="32"/>
      <c r="B474" s="32"/>
      <c r="C474" s="32"/>
      <c r="D474" s="32"/>
      <c r="E474" s="32"/>
    </row>
    <row r="475" spans="1:5" ht="21.75" customHeight="1">
      <c r="A475" s="32"/>
      <c r="B475" s="32"/>
      <c r="C475" s="32"/>
      <c r="D475" s="32"/>
      <c r="E475" s="32"/>
    </row>
    <row r="476" spans="1:5" ht="21.75" customHeight="1">
      <c r="A476" s="32"/>
      <c r="B476" s="32"/>
      <c r="C476" s="32"/>
      <c r="D476" s="32"/>
      <c r="E476" s="32"/>
    </row>
    <row r="477" spans="1:5" ht="21.75" customHeight="1">
      <c r="A477" s="32"/>
      <c r="B477" s="32"/>
      <c r="C477" s="32"/>
      <c r="D477" s="32"/>
      <c r="E477" s="32"/>
    </row>
    <row r="478" spans="1:5" ht="21.75" customHeight="1">
      <c r="A478" s="32"/>
      <c r="B478" s="32"/>
      <c r="C478" s="32"/>
      <c r="D478" s="32"/>
      <c r="E478" s="32"/>
    </row>
    <row r="479" spans="1:5" ht="21.75" customHeight="1">
      <c r="A479" s="32"/>
      <c r="B479" s="32"/>
      <c r="C479" s="32"/>
      <c r="D479" s="32"/>
      <c r="E479" s="32"/>
    </row>
    <row r="480" spans="1:5" ht="21.75" customHeight="1">
      <c r="A480" s="32"/>
      <c r="B480" s="32"/>
      <c r="C480" s="32"/>
      <c r="D480" s="32"/>
      <c r="E480" s="32"/>
    </row>
    <row r="481" spans="1:5" ht="21.75" customHeight="1">
      <c r="A481" s="32"/>
      <c r="B481" s="32"/>
      <c r="C481" s="32"/>
      <c r="D481" s="32"/>
      <c r="E481" s="32"/>
    </row>
    <row r="482" spans="1:5" ht="21.75" customHeight="1">
      <c r="A482" s="32"/>
      <c r="B482" s="32"/>
      <c r="C482" s="32"/>
      <c r="D482" s="32"/>
      <c r="E482" s="32"/>
    </row>
    <row r="483" spans="1:5" ht="21.75" customHeight="1">
      <c r="A483" s="32"/>
      <c r="B483" s="32"/>
      <c r="C483" s="32"/>
      <c r="D483" s="32"/>
      <c r="E483" s="32"/>
    </row>
    <row r="484" spans="1:5" ht="21.75" customHeight="1">
      <c r="A484" s="32"/>
      <c r="B484" s="32"/>
      <c r="C484" s="32"/>
      <c r="D484" s="32"/>
      <c r="E484" s="32"/>
    </row>
    <row r="485" spans="1:5" ht="21.75" customHeight="1">
      <c r="A485" s="32"/>
      <c r="B485" s="32"/>
      <c r="C485" s="32"/>
      <c r="D485" s="32"/>
      <c r="E485" s="32"/>
    </row>
    <row r="486" spans="1:5" ht="21.75" customHeight="1">
      <c r="A486" s="32"/>
      <c r="B486" s="32"/>
      <c r="C486" s="32"/>
      <c r="D486" s="32"/>
      <c r="E486" s="32"/>
    </row>
    <row r="487" spans="1:5" ht="21.75" customHeight="1">
      <c r="A487" s="32"/>
      <c r="B487" s="32"/>
      <c r="C487" s="32"/>
      <c r="D487" s="32"/>
      <c r="E487" s="32"/>
    </row>
    <row r="488" spans="1:5" ht="21.75" customHeight="1">
      <c r="A488" s="32"/>
      <c r="B488" s="32"/>
      <c r="C488" s="32"/>
      <c r="D488" s="32"/>
      <c r="E488" s="32"/>
    </row>
    <row r="489" spans="1:5" ht="21.75" customHeight="1">
      <c r="A489" s="32"/>
      <c r="B489" s="32"/>
      <c r="C489" s="32"/>
      <c r="D489" s="32"/>
      <c r="E489" s="32"/>
    </row>
    <row r="490" spans="1:5" ht="21.75" customHeight="1">
      <c r="A490" s="32"/>
      <c r="B490" s="32"/>
      <c r="C490" s="32"/>
      <c r="D490" s="32"/>
      <c r="E490" s="32"/>
    </row>
    <row r="491" spans="1:5" ht="21.75" customHeight="1">
      <c r="A491" s="32"/>
      <c r="B491" s="32"/>
      <c r="C491" s="32"/>
      <c r="D491" s="32"/>
      <c r="E491" s="32"/>
    </row>
    <row r="492" spans="1:5" ht="21.75" customHeight="1">
      <c r="A492" s="32"/>
      <c r="B492" s="32"/>
      <c r="C492" s="32"/>
      <c r="D492" s="32"/>
      <c r="E492" s="32"/>
    </row>
    <row r="493" spans="1:5" ht="21.75" customHeight="1">
      <c r="A493" s="32"/>
      <c r="B493" s="32"/>
      <c r="C493" s="32"/>
      <c r="D493" s="32"/>
      <c r="E493" s="32"/>
    </row>
    <row r="494" spans="1:5" ht="21.75" customHeight="1">
      <c r="A494" s="32"/>
      <c r="B494" s="32"/>
      <c r="C494" s="32"/>
      <c r="D494" s="32"/>
      <c r="E494" s="32"/>
    </row>
    <row r="495" spans="1:5" ht="21.75" customHeight="1">
      <c r="A495" s="32"/>
      <c r="B495" s="32"/>
      <c r="C495" s="32"/>
      <c r="D495" s="32"/>
      <c r="E495" s="32"/>
    </row>
    <row r="496" spans="1:5" ht="21.75" customHeight="1">
      <c r="A496" s="32"/>
      <c r="B496" s="32"/>
      <c r="C496" s="32"/>
      <c r="D496" s="32"/>
      <c r="E496" s="32"/>
    </row>
    <row r="497" spans="1:5" ht="21.75" customHeight="1">
      <c r="A497" s="32"/>
      <c r="B497" s="32"/>
      <c r="C497" s="32"/>
      <c r="D497" s="32"/>
      <c r="E497" s="32"/>
    </row>
    <row r="498" spans="1:5" ht="21.75" customHeight="1">
      <c r="A498" s="32"/>
      <c r="B498" s="32"/>
      <c r="C498" s="32"/>
      <c r="D498" s="32"/>
      <c r="E498" s="32"/>
    </row>
    <row r="499" spans="1:5" ht="21.75" customHeight="1">
      <c r="A499" s="32"/>
      <c r="B499" s="32"/>
      <c r="C499" s="32"/>
      <c r="D499" s="32"/>
      <c r="E499" s="32"/>
    </row>
    <row r="500" spans="1:5" ht="21.75" customHeight="1">
      <c r="A500" s="32"/>
      <c r="B500" s="32"/>
      <c r="C500" s="32"/>
      <c r="D500" s="32"/>
      <c r="E500" s="32"/>
    </row>
    <row r="501" spans="1:5" ht="21.75" customHeight="1">
      <c r="A501" s="32"/>
      <c r="B501" s="32"/>
      <c r="C501" s="32"/>
      <c r="D501" s="32"/>
      <c r="E501" s="32"/>
    </row>
    <row r="502" spans="1:5" ht="21.75" customHeight="1">
      <c r="A502" s="32"/>
      <c r="B502" s="32"/>
      <c r="C502" s="32"/>
      <c r="D502" s="32"/>
      <c r="E502" s="32"/>
    </row>
    <row r="503" spans="1:5" ht="21.75" customHeight="1">
      <c r="A503" s="32"/>
      <c r="B503" s="32"/>
      <c r="C503" s="32"/>
      <c r="D503" s="32"/>
      <c r="E503" s="32"/>
    </row>
    <row r="504" spans="1:5" ht="21.75" customHeight="1">
      <c r="A504" s="32"/>
      <c r="B504" s="32"/>
      <c r="C504" s="32"/>
      <c r="D504" s="32"/>
      <c r="E504" s="32"/>
    </row>
    <row r="505" spans="1:5" ht="21.75" customHeight="1">
      <c r="A505" s="32"/>
      <c r="B505" s="32"/>
      <c r="C505" s="32"/>
      <c r="D505" s="32"/>
      <c r="E505" s="32"/>
    </row>
    <row r="506" spans="1:5" ht="21.75" customHeight="1">
      <c r="A506" s="32"/>
      <c r="B506" s="32"/>
      <c r="C506" s="32"/>
      <c r="D506" s="32"/>
      <c r="E506" s="32"/>
    </row>
    <row r="507" spans="1:5" ht="21.75" customHeight="1">
      <c r="A507" s="32"/>
      <c r="B507" s="32"/>
      <c r="C507" s="32"/>
      <c r="D507" s="32"/>
      <c r="E507" s="32"/>
    </row>
    <row r="508" spans="1:5" ht="21.75" customHeight="1">
      <c r="A508" s="32"/>
      <c r="B508" s="32"/>
      <c r="C508" s="32"/>
      <c r="D508" s="32"/>
      <c r="E508" s="32"/>
    </row>
    <row r="509" spans="1:5" ht="21.75" customHeight="1">
      <c r="A509" s="32"/>
      <c r="B509" s="32"/>
      <c r="C509" s="32"/>
      <c r="D509" s="32"/>
      <c r="E509" s="32"/>
    </row>
    <row r="510" spans="1:5" ht="21.75" customHeight="1">
      <c r="A510" s="32"/>
      <c r="B510" s="32"/>
      <c r="C510" s="32"/>
      <c r="D510" s="32"/>
      <c r="E510" s="32"/>
    </row>
    <row r="511" spans="1:5" ht="21.75" customHeight="1">
      <c r="A511" s="32"/>
      <c r="B511" s="32"/>
      <c r="C511" s="32"/>
      <c r="D511" s="32"/>
      <c r="E511" s="32"/>
    </row>
    <row r="512" spans="1:5" ht="21.75" customHeight="1">
      <c r="A512" s="32"/>
      <c r="B512" s="32"/>
      <c r="C512" s="32"/>
      <c r="D512" s="32"/>
      <c r="E512" s="32"/>
    </row>
    <row r="513" spans="1:5" ht="21.75" customHeight="1">
      <c r="A513" s="32"/>
      <c r="B513" s="32"/>
      <c r="C513" s="32"/>
      <c r="D513" s="32"/>
      <c r="E513" s="32"/>
    </row>
    <row r="514" spans="1:5" ht="21.75" customHeight="1">
      <c r="A514" s="32"/>
      <c r="B514" s="32"/>
      <c r="C514" s="32"/>
      <c r="D514" s="32"/>
      <c r="E514" s="32"/>
    </row>
    <row r="515" spans="1:5" ht="21.75" customHeight="1">
      <c r="A515" s="32"/>
      <c r="B515" s="32"/>
      <c r="C515" s="32"/>
      <c r="D515" s="32"/>
      <c r="E515" s="32"/>
    </row>
    <row r="516" spans="1:5" ht="21.75" customHeight="1">
      <c r="A516" s="32"/>
      <c r="B516" s="32"/>
      <c r="C516" s="32"/>
      <c r="D516" s="32"/>
      <c r="E516" s="32"/>
    </row>
    <row r="517" spans="1:5" ht="21.75" customHeight="1">
      <c r="A517" s="32"/>
      <c r="B517" s="32"/>
      <c r="C517" s="32"/>
      <c r="D517" s="32"/>
      <c r="E517" s="32"/>
    </row>
    <row r="518" spans="1:5" ht="21.75" customHeight="1">
      <c r="A518" s="32"/>
      <c r="B518" s="32"/>
      <c r="C518" s="32"/>
      <c r="D518" s="32"/>
      <c r="E518" s="32"/>
    </row>
    <row r="519" spans="1:5" ht="21.75" customHeight="1">
      <c r="A519" s="32"/>
      <c r="B519" s="32"/>
      <c r="C519" s="32"/>
      <c r="D519" s="32"/>
      <c r="E519" s="32"/>
    </row>
    <row r="520" spans="1:5" ht="21.75" customHeight="1">
      <c r="A520" s="32"/>
      <c r="B520" s="32"/>
      <c r="C520" s="32"/>
      <c r="D520" s="32"/>
      <c r="E520" s="32"/>
    </row>
    <row r="521" spans="1:5" ht="21.75" customHeight="1">
      <c r="A521" s="32"/>
      <c r="B521" s="32"/>
      <c r="C521" s="32"/>
      <c r="D521" s="32"/>
      <c r="E521" s="32"/>
    </row>
    <row r="522" spans="1:5" ht="21.75" customHeight="1">
      <c r="A522" s="32"/>
      <c r="B522" s="32"/>
      <c r="C522" s="32"/>
      <c r="D522" s="32"/>
      <c r="E522" s="32"/>
    </row>
    <row r="523" spans="1:5" ht="21.75" customHeight="1">
      <c r="A523" s="32"/>
      <c r="B523" s="32"/>
      <c r="C523" s="32"/>
      <c r="D523" s="32"/>
      <c r="E523" s="32"/>
    </row>
    <row r="524" spans="1:5" ht="21.75" customHeight="1">
      <c r="A524" s="32"/>
      <c r="B524" s="32"/>
      <c r="C524" s="32"/>
      <c r="D524" s="32"/>
      <c r="E524" s="32"/>
    </row>
    <row r="525" spans="1:5" ht="21.75" customHeight="1">
      <c r="A525" s="32"/>
      <c r="B525" s="32"/>
      <c r="C525" s="32"/>
      <c r="D525" s="32"/>
      <c r="E525" s="32"/>
    </row>
    <row r="526" spans="1:5" ht="21.75" customHeight="1">
      <c r="A526" s="32"/>
      <c r="B526" s="32"/>
      <c r="C526" s="32"/>
      <c r="D526" s="32"/>
      <c r="E526" s="32"/>
    </row>
    <row r="527" spans="1:5" ht="21.75" customHeight="1">
      <c r="A527" s="32"/>
      <c r="B527" s="32"/>
      <c r="C527" s="32"/>
      <c r="D527" s="32"/>
      <c r="E527" s="32"/>
    </row>
    <row r="528" spans="1:5" ht="21.75" customHeight="1">
      <c r="A528" s="32"/>
      <c r="B528" s="32"/>
      <c r="C528" s="32"/>
      <c r="D528" s="32"/>
      <c r="E528" s="32"/>
    </row>
    <row r="529" spans="1:5" ht="21.75" customHeight="1">
      <c r="A529" s="32"/>
      <c r="B529" s="32"/>
      <c r="C529" s="32"/>
      <c r="D529" s="32"/>
      <c r="E529" s="32"/>
    </row>
    <row r="530" spans="1:5" ht="21.75" customHeight="1">
      <c r="A530" s="32"/>
      <c r="B530" s="32"/>
      <c r="C530" s="32"/>
      <c r="D530" s="32"/>
      <c r="E530" s="32"/>
    </row>
    <row r="531" spans="1:5" ht="21.75" customHeight="1">
      <c r="A531" s="32"/>
      <c r="B531" s="32"/>
      <c r="C531" s="32"/>
      <c r="D531" s="32"/>
      <c r="E531" s="32"/>
    </row>
    <row r="532" spans="1:5" ht="21.75" customHeight="1">
      <c r="A532" s="32"/>
      <c r="B532" s="32"/>
      <c r="C532" s="32"/>
      <c r="D532" s="32"/>
      <c r="E532" s="32"/>
    </row>
    <row r="533" spans="1:5" ht="21.75" customHeight="1">
      <c r="A533" s="32"/>
      <c r="B533" s="32"/>
      <c r="C533" s="32"/>
      <c r="D533" s="32"/>
      <c r="E533" s="32"/>
    </row>
    <row r="534" spans="1:5" ht="21.75" customHeight="1">
      <c r="A534" s="32"/>
      <c r="B534" s="32"/>
      <c r="C534" s="32"/>
      <c r="D534" s="32"/>
      <c r="E534" s="32"/>
    </row>
    <row r="535" spans="1:5" ht="21.75" customHeight="1">
      <c r="A535" s="32"/>
      <c r="B535" s="32"/>
      <c r="C535" s="32"/>
      <c r="D535" s="32"/>
      <c r="E535" s="32"/>
    </row>
    <row r="536" spans="1:5" ht="21.75" customHeight="1">
      <c r="A536" s="32"/>
      <c r="B536" s="32"/>
      <c r="C536" s="32"/>
      <c r="D536" s="32"/>
      <c r="E536" s="32"/>
    </row>
    <row r="537" spans="1:5" ht="21.75" customHeight="1">
      <c r="A537" s="32"/>
      <c r="B537" s="32"/>
      <c r="C537" s="32"/>
      <c r="D537" s="32"/>
      <c r="E537" s="32"/>
    </row>
    <row r="538" spans="1:5" ht="21.75" customHeight="1">
      <c r="A538" s="32"/>
      <c r="B538" s="32"/>
      <c r="C538" s="32"/>
      <c r="D538" s="32"/>
      <c r="E538" s="32"/>
    </row>
    <row r="539" spans="1:5" ht="21.75" customHeight="1">
      <c r="A539" s="32"/>
      <c r="B539" s="32"/>
      <c r="C539" s="32"/>
      <c r="D539" s="32"/>
      <c r="E539" s="32"/>
    </row>
    <row r="540" spans="1:5" ht="21.75" customHeight="1">
      <c r="A540" s="32"/>
      <c r="B540" s="32"/>
      <c r="C540" s="32"/>
      <c r="D540" s="32"/>
      <c r="E540" s="32"/>
    </row>
    <row r="541" spans="1:5" ht="21.75" customHeight="1">
      <c r="A541" s="32"/>
      <c r="B541" s="32"/>
      <c r="C541" s="32"/>
      <c r="D541" s="32"/>
      <c r="E541" s="32"/>
    </row>
    <row r="542" spans="1:5" ht="21.75" customHeight="1">
      <c r="A542" s="32"/>
      <c r="B542" s="32"/>
      <c r="C542" s="32"/>
      <c r="D542" s="32"/>
      <c r="E542" s="32"/>
    </row>
    <row r="543" spans="1:5" ht="21.75" customHeight="1">
      <c r="A543" s="32"/>
      <c r="B543" s="32"/>
      <c r="C543" s="32"/>
      <c r="D543" s="32"/>
      <c r="E543" s="32"/>
    </row>
    <row r="544" spans="1:5" ht="21.75" customHeight="1">
      <c r="A544" s="32"/>
      <c r="B544" s="32"/>
      <c r="C544" s="32"/>
      <c r="D544" s="32"/>
      <c r="E544" s="32"/>
    </row>
    <row r="545" spans="1:5" ht="21.75" customHeight="1">
      <c r="A545" s="32"/>
      <c r="B545" s="32"/>
      <c r="C545" s="32"/>
      <c r="D545" s="32"/>
      <c r="E545" s="32"/>
    </row>
    <row r="546" spans="1:5" ht="21.75" customHeight="1">
      <c r="A546" s="32"/>
      <c r="B546" s="32"/>
      <c r="C546" s="32"/>
      <c r="D546" s="32"/>
      <c r="E546" s="32"/>
    </row>
    <row r="547" spans="1:5" ht="21.75" customHeight="1">
      <c r="A547" s="32"/>
      <c r="B547" s="32"/>
      <c r="C547" s="32"/>
      <c r="D547" s="32"/>
      <c r="E547" s="32"/>
    </row>
    <row r="548" spans="1:5" ht="21.75" customHeight="1">
      <c r="A548" s="32"/>
      <c r="B548" s="32"/>
      <c r="C548" s="32"/>
      <c r="D548" s="32"/>
      <c r="E548" s="32"/>
    </row>
    <row r="549" spans="1:5" ht="21.75" customHeight="1">
      <c r="A549" s="32"/>
      <c r="B549" s="32"/>
      <c r="C549" s="32"/>
      <c r="D549" s="32"/>
      <c r="E549" s="32"/>
    </row>
    <row r="550" spans="1:5" ht="21.75" customHeight="1">
      <c r="A550" s="32"/>
      <c r="B550" s="32"/>
      <c r="C550" s="32"/>
      <c r="D550" s="32"/>
      <c r="E550" s="32"/>
    </row>
    <row r="551" spans="1:5" ht="21.75" customHeight="1">
      <c r="A551" s="32"/>
      <c r="B551" s="32"/>
      <c r="C551" s="32"/>
      <c r="D551" s="32"/>
      <c r="E551" s="32"/>
    </row>
    <row r="552" spans="1:5" ht="21.75" customHeight="1">
      <c r="A552" s="32"/>
      <c r="B552" s="32"/>
      <c r="C552" s="32"/>
      <c r="D552" s="32"/>
      <c r="E552" s="32"/>
    </row>
    <row r="553" spans="1:5" ht="21.75" customHeight="1">
      <c r="A553" s="32"/>
      <c r="B553" s="32"/>
      <c r="C553" s="32"/>
      <c r="D553" s="32"/>
      <c r="E553" s="32"/>
    </row>
    <row r="554" spans="1:5" ht="21.75" customHeight="1">
      <c r="A554" s="32"/>
      <c r="B554" s="32"/>
      <c r="C554" s="32"/>
      <c r="D554" s="32"/>
      <c r="E554" s="32"/>
    </row>
    <row r="555" spans="1:5" ht="21.75" customHeight="1">
      <c r="A555" s="32"/>
      <c r="B555" s="32"/>
      <c r="C555" s="32"/>
      <c r="D555" s="32"/>
      <c r="E555" s="32"/>
    </row>
    <row r="556" spans="1:5" ht="21.75" customHeight="1">
      <c r="A556" s="32"/>
      <c r="B556" s="32"/>
      <c r="C556" s="32"/>
      <c r="D556" s="32"/>
      <c r="E556" s="32"/>
    </row>
    <row r="557" spans="1:5" ht="21.75" customHeight="1">
      <c r="A557" s="32"/>
      <c r="B557" s="32"/>
      <c r="C557" s="32"/>
      <c r="D557" s="32"/>
      <c r="E557" s="32"/>
    </row>
    <row r="558" spans="1:5" ht="21.75" customHeight="1">
      <c r="A558" s="32"/>
      <c r="B558" s="32"/>
      <c r="C558" s="32"/>
      <c r="D558" s="32"/>
      <c r="E558" s="32"/>
    </row>
    <row r="559" spans="1:5" ht="21.75" customHeight="1">
      <c r="A559" s="32"/>
      <c r="B559" s="32"/>
      <c r="C559" s="32"/>
      <c r="D559" s="32"/>
      <c r="E559" s="32"/>
    </row>
    <row r="560" spans="1:5" ht="21.75" customHeight="1">
      <c r="A560" s="32"/>
      <c r="B560" s="32"/>
      <c r="C560" s="32"/>
      <c r="D560" s="32"/>
      <c r="E560" s="32"/>
    </row>
    <row r="561" spans="1:5" ht="21.75" customHeight="1">
      <c r="A561" s="32"/>
      <c r="B561" s="32"/>
      <c r="C561" s="32"/>
      <c r="D561" s="32"/>
      <c r="E561" s="32"/>
    </row>
    <row r="562" spans="1:5" ht="21.75" customHeight="1">
      <c r="A562" s="32"/>
      <c r="B562" s="32"/>
      <c r="C562" s="32"/>
      <c r="D562" s="32"/>
      <c r="E562" s="32"/>
    </row>
    <row r="563" spans="1:5" ht="21.75" customHeight="1">
      <c r="A563" s="32"/>
      <c r="B563" s="32"/>
      <c r="C563" s="32"/>
      <c r="D563" s="32"/>
      <c r="E563" s="32"/>
    </row>
    <row r="564" spans="1:5" ht="21.75" customHeight="1">
      <c r="A564" s="32"/>
      <c r="B564" s="32"/>
      <c r="C564" s="32"/>
      <c r="D564" s="32"/>
      <c r="E564" s="32"/>
    </row>
    <row r="565" spans="1:5" ht="21.75" customHeight="1">
      <c r="A565" s="32"/>
      <c r="B565" s="32"/>
      <c r="C565" s="32"/>
      <c r="D565" s="32"/>
      <c r="E565" s="32"/>
    </row>
    <row r="566" spans="1:5" ht="21.75" customHeight="1">
      <c r="A566" s="32"/>
      <c r="B566" s="32"/>
      <c r="C566" s="32"/>
      <c r="D566" s="32"/>
      <c r="E566" s="32"/>
    </row>
    <row r="567" spans="1:5" ht="21.75" customHeight="1">
      <c r="A567" s="32"/>
      <c r="B567" s="32"/>
      <c r="C567" s="32"/>
      <c r="D567" s="32"/>
      <c r="E567" s="32"/>
    </row>
    <row r="568" spans="1:5" ht="21.75" customHeight="1">
      <c r="A568" s="32"/>
      <c r="B568" s="32"/>
      <c r="C568" s="32"/>
      <c r="D568" s="32"/>
      <c r="E568" s="32"/>
    </row>
    <row r="569" spans="1:5" ht="21.75" customHeight="1">
      <c r="A569" s="32"/>
      <c r="B569" s="32"/>
      <c r="C569" s="32"/>
      <c r="D569" s="32"/>
      <c r="E569" s="32"/>
    </row>
    <row r="570" spans="1:5" ht="21.75" customHeight="1">
      <c r="A570" s="32"/>
      <c r="B570" s="32"/>
      <c r="C570" s="32"/>
      <c r="D570" s="32"/>
      <c r="E570" s="32"/>
    </row>
    <row r="571" spans="1:5" ht="21.75" customHeight="1">
      <c r="A571" s="32"/>
      <c r="B571" s="32"/>
      <c r="C571" s="32"/>
      <c r="D571" s="32"/>
      <c r="E571" s="32"/>
    </row>
    <row r="572" spans="1:5" ht="21.75" customHeight="1">
      <c r="A572" s="32"/>
      <c r="B572" s="32"/>
      <c r="C572" s="32"/>
      <c r="D572" s="32"/>
      <c r="E572" s="32"/>
    </row>
    <row r="573" spans="1:5" ht="21.75" customHeight="1">
      <c r="A573" s="32"/>
      <c r="B573" s="32"/>
      <c r="C573" s="32"/>
      <c r="D573" s="32"/>
      <c r="E573" s="32"/>
    </row>
    <row r="574" spans="1:5" ht="21.75" customHeight="1">
      <c r="A574" s="32"/>
      <c r="B574" s="32"/>
      <c r="C574" s="32"/>
      <c r="D574" s="32"/>
      <c r="E574" s="32"/>
    </row>
    <row r="575" spans="1:5" ht="21.75" customHeight="1">
      <c r="A575" s="32"/>
      <c r="B575" s="32"/>
      <c r="C575" s="32"/>
      <c r="D575" s="32"/>
      <c r="E575" s="32"/>
    </row>
    <row r="576" spans="1:5" ht="21.75" customHeight="1">
      <c r="A576" s="32"/>
      <c r="B576" s="32"/>
      <c r="C576" s="32"/>
      <c r="D576" s="32"/>
      <c r="E576" s="32"/>
    </row>
    <row r="577" spans="1:5" ht="21.75" customHeight="1">
      <c r="A577" s="32"/>
      <c r="B577" s="32"/>
      <c r="C577" s="32"/>
      <c r="D577" s="32"/>
      <c r="E577" s="32"/>
    </row>
    <row r="578" spans="1:5" ht="21.75" customHeight="1">
      <c r="A578" s="32"/>
      <c r="B578" s="32"/>
      <c r="C578" s="32"/>
      <c r="D578" s="32"/>
      <c r="E578" s="32"/>
    </row>
    <row r="579" spans="1:5" ht="21.75" customHeight="1">
      <c r="A579" s="32"/>
      <c r="B579" s="32"/>
      <c r="C579" s="32"/>
      <c r="D579" s="32"/>
      <c r="E579" s="32"/>
    </row>
    <row r="580" spans="1:5" ht="21.75" customHeight="1">
      <c r="A580" s="32"/>
      <c r="B580" s="32"/>
      <c r="C580" s="32"/>
      <c r="D580" s="32"/>
      <c r="E580" s="32"/>
    </row>
    <row r="581" spans="1:5" ht="21.75" customHeight="1">
      <c r="A581" s="32"/>
      <c r="B581" s="32"/>
      <c r="C581" s="32"/>
      <c r="D581" s="32"/>
      <c r="E581" s="32"/>
    </row>
    <row r="582" spans="1:5" ht="21.75" customHeight="1">
      <c r="A582" s="32"/>
      <c r="B582" s="32"/>
      <c r="C582" s="32"/>
      <c r="D582" s="32"/>
      <c r="E582" s="32"/>
    </row>
    <row r="583" spans="1:5" ht="21.75" customHeight="1">
      <c r="A583" s="32"/>
      <c r="B583" s="32"/>
      <c r="C583" s="32"/>
      <c r="D583" s="32"/>
      <c r="E583" s="32"/>
    </row>
    <row r="584" spans="1:5" ht="21.75" customHeight="1">
      <c r="A584" s="32"/>
      <c r="B584" s="32"/>
      <c r="C584" s="32"/>
      <c r="D584" s="32"/>
      <c r="E584" s="32"/>
    </row>
    <row r="585" spans="1:5" ht="21.75" customHeight="1">
      <c r="A585" s="32"/>
      <c r="B585" s="32"/>
      <c r="C585" s="32"/>
      <c r="D585" s="32"/>
      <c r="E585" s="32"/>
    </row>
    <row r="586" spans="1:5" ht="21.75" customHeight="1">
      <c r="A586" s="32"/>
      <c r="B586" s="32"/>
      <c r="C586" s="32"/>
      <c r="D586" s="32"/>
      <c r="E586" s="32"/>
    </row>
    <row r="587" spans="1:5" ht="21.75" customHeight="1">
      <c r="A587" s="32"/>
      <c r="B587" s="32"/>
      <c r="C587" s="32"/>
      <c r="D587" s="32"/>
      <c r="E587" s="32"/>
    </row>
    <row r="588" spans="1:5" ht="21.75" customHeight="1">
      <c r="A588" s="32"/>
      <c r="B588" s="32"/>
      <c r="C588" s="32"/>
      <c r="D588" s="32"/>
      <c r="E588" s="32"/>
    </row>
    <row r="589" spans="1:5" ht="21.75" customHeight="1">
      <c r="A589" s="32"/>
      <c r="B589" s="32"/>
      <c r="C589" s="32"/>
      <c r="D589" s="32"/>
      <c r="E589" s="32"/>
    </row>
    <row r="590" spans="1:5" ht="21.75" customHeight="1">
      <c r="A590" s="32"/>
      <c r="B590" s="32"/>
      <c r="C590" s="32"/>
      <c r="D590" s="32"/>
      <c r="E590" s="32"/>
    </row>
    <row r="591" spans="1:5" ht="21.75" customHeight="1">
      <c r="A591" s="32"/>
      <c r="B591" s="32"/>
      <c r="C591" s="32"/>
      <c r="D591" s="32"/>
      <c r="E591" s="32"/>
    </row>
    <row r="592" spans="1:5" ht="21.75" customHeight="1">
      <c r="A592" s="32"/>
      <c r="B592" s="32"/>
      <c r="C592" s="32"/>
      <c r="D592" s="32"/>
      <c r="E592" s="32"/>
    </row>
    <row r="593" spans="1:5" ht="21.75" customHeight="1">
      <c r="A593" s="32"/>
      <c r="B593" s="32"/>
      <c r="C593" s="32"/>
      <c r="D593" s="32"/>
      <c r="E593" s="32"/>
    </row>
    <row r="594" spans="1:5" ht="21.75" customHeight="1">
      <c r="A594" s="32"/>
      <c r="B594" s="32"/>
      <c r="C594" s="32"/>
      <c r="D594" s="32"/>
      <c r="E594" s="32"/>
    </row>
    <row r="595" spans="1:5" ht="21.75" customHeight="1">
      <c r="A595" s="32"/>
      <c r="B595" s="32"/>
      <c r="C595" s="32"/>
      <c r="D595" s="32"/>
      <c r="E595" s="32"/>
    </row>
    <row r="596" spans="1:5" ht="21.75" customHeight="1">
      <c r="A596" s="32"/>
      <c r="B596" s="32"/>
      <c r="C596" s="32"/>
      <c r="D596" s="32"/>
      <c r="E596" s="32"/>
    </row>
    <row r="597" spans="1:5" ht="21.75" customHeight="1">
      <c r="A597" s="32"/>
      <c r="B597" s="32"/>
      <c r="C597" s="32"/>
      <c r="D597" s="32"/>
      <c r="E597" s="32"/>
    </row>
    <row r="598" spans="1:5" ht="21.75" customHeight="1">
      <c r="A598" s="32"/>
      <c r="B598" s="32"/>
      <c r="C598" s="32"/>
      <c r="D598" s="32"/>
      <c r="E598" s="32"/>
    </row>
    <row r="599" spans="1:5" ht="21.75" customHeight="1">
      <c r="A599" s="32"/>
      <c r="B599" s="32"/>
      <c r="C599" s="32"/>
      <c r="D599" s="32"/>
      <c r="E599" s="32"/>
    </row>
    <row r="600" spans="1:5" ht="21.75" customHeight="1">
      <c r="A600" s="32"/>
      <c r="B600" s="32"/>
      <c r="C600" s="32"/>
      <c r="D600" s="32"/>
      <c r="E600" s="32"/>
    </row>
    <row r="601" spans="1:5" ht="21.75" customHeight="1">
      <c r="A601" s="32"/>
      <c r="B601" s="32"/>
      <c r="C601" s="32"/>
      <c r="D601" s="32"/>
      <c r="E601" s="32"/>
    </row>
    <row r="602" spans="1:5" ht="21.75" customHeight="1">
      <c r="A602" s="32"/>
      <c r="B602" s="32"/>
      <c r="C602" s="32"/>
      <c r="D602" s="32"/>
      <c r="E602" s="32"/>
    </row>
    <row r="603" spans="1:5" ht="21.75" customHeight="1">
      <c r="A603" s="32"/>
      <c r="B603" s="32"/>
      <c r="C603" s="32"/>
      <c r="D603" s="32"/>
      <c r="E603" s="32"/>
    </row>
    <row r="604" spans="1:5" ht="21.75" customHeight="1">
      <c r="A604" s="32"/>
      <c r="B604" s="32"/>
      <c r="C604" s="32"/>
      <c r="D604" s="32"/>
      <c r="E604" s="32"/>
    </row>
    <row r="605" spans="1:5" ht="21.75" customHeight="1">
      <c r="A605" s="32"/>
      <c r="B605" s="32"/>
      <c r="C605" s="32"/>
      <c r="D605" s="32"/>
      <c r="E605" s="32"/>
    </row>
    <row r="606" spans="1:5" ht="21.75" customHeight="1">
      <c r="A606" s="32"/>
      <c r="B606" s="32"/>
      <c r="C606" s="32"/>
      <c r="D606" s="32"/>
      <c r="E606" s="32"/>
    </row>
    <row r="607" spans="1:5" ht="21.75" customHeight="1">
      <c r="A607" s="32"/>
      <c r="B607" s="32"/>
      <c r="C607" s="32"/>
      <c r="D607" s="32"/>
      <c r="E607" s="32"/>
    </row>
    <row r="608" spans="1:5" ht="21.75" customHeight="1">
      <c r="A608" s="32"/>
      <c r="B608" s="32"/>
      <c r="C608" s="32"/>
      <c r="D608" s="32"/>
      <c r="E608" s="32"/>
    </row>
    <row r="609" spans="1:5" ht="21.75" customHeight="1">
      <c r="A609" s="32"/>
      <c r="B609" s="32"/>
      <c r="C609" s="32"/>
      <c r="D609" s="32"/>
      <c r="E609" s="32"/>
    </row>
    <row r="610" spans="1:5" ht="21.75" customHeight="1">
      <c r="A610" s="32"/>
      <c r="B610" s="32"/>
      <c r="C610" s="32"/>
      <c r="D610" s="32"/>
      <c r="E610" s="32"/>
    </row>
    <row r="611" spans="1:5" ht="21.75" customHeight="1">
      <c r="A611" s="32"/>
      <c r="B611" s="32"/>
      <c r="C611" s="32"/>
      <c r="D611" s="32"/>
      <c r="E611" s="32"/>
    </row>
    <row r="612" spans="1:5" ht="21.75" customHeight="1">
      <c r="A612" s="32"/>
      <c r="B612" s="32"/>
      <c r="C612" s="32"/>
      <c r="D612" s="32"/>
      <c r="E612" s="32"/>
    </row>
    <row r="613" spans="1:5" ht="21.75" customHeight="1">
      <c r="A613" s="32"/>
      <c r="B613" s="32"/>
      <c r="C613" s="32"/>
      <c r="D613" s="32"/>
      <c r="E613" s="32"/>
    </row>
    <row r="614" spans="1:5" ht="21.75" customHeight="1">
      <c r="A614" s="32"/>
      <c r="B614" s="32"/>
      <c r="C614" s="32"/>
      <c r="D614" s="32"/>
      <c r="E614" s="32"/>
    </row>
    <row r="615" spans="1:5" ht="21.75" customHeight="1">
      <c r="A615" s="32"/>
      <c r="B615" s="32"/>
      <c r="C615" s="32"/>
      <c r="D615" s="32"/>
      <c r="E615" s="32"/>
    </row>
    <row r="616" spans="1:5" ht="21.75" customHeight="1">
      <c r="A616" s="32"/>
      <c r="B616" s="32"/>
      <c r="C616" s="32"/>
      <c r="D616" s="32"/>
      <c r="E616" s="32"/>
    </row>
    <row r="617" spans="1:5" ht="21.75" customHeight="1">
      <c r="A617" s="32"/>
      <c r="B617" s="32"/>
      <c r="C617" s="32"/>
      <c r="D617" s="32"/>
      <c r="E617" s="32"/>
    </row>
    <row r="618" spans="1:5" ht="21.75" customHeight="1">
      <c r="A618" s="32"/>
      <c r="B618" s="32"/>
      <c r="C618" s="32"/>
      <c r="D618" s="32"/>
      <c r="E618" s="32"/>
    </row>
    <row r="619" spans="1:5" ht="21.75" customHeight="1">
      <c r="A619" s="32"/>
      <c r="B619" s="32"/>
      <c r="C619" s="32"/>
      <c r="D619" s="32"/>
      <c r="E619" s="32"/>
    </row>
    <row r="620" spans="1:5" ht="21.75" customHeight="1">
      <c r="A620" s="32"/>
      <c r="B620" s="32"/>
      <c r="C620" s="32"/>
      <c r="D620" s="32"/>
      <c r="E620" s="32"/>
    </row>
    <row r="621" spans="1:5" ht="21.75" customHeight="1">
      <c r="A621" s="32"/>
      <c r="B621" s="32"/>
      <c r="C621" s="32"/>
      <c r="D621" s="32"/>
      <c r="E621" s="32"/>
    </row>
    <row r="622" spans="1:5" ht="21.75" customHeight="1">
      <c r="A622" s="32"/>
      <c r="B622" s="32"/>
      <c r="C622" s="32"/>
      <c r="D622" s="32"/>
      <c r="E622" s="32"/>
    </row>
    <row r="623" spans="1:5" ht="21.75" customHeight="1">
      <c r="A623" s="32"/>
      <c r="B623" s="32"/>
      <c r="C623" s="32"/>
      <c r="D623" s="32"/>
      <c r="E623" s="32"/>
    </row>
    <row r="624" spans="1:5" ht="21.75" customHeight="1">
      <c r="A624" s="32"/>
      <c r="B624" s="32"/>
      <c r="C624" s="32"/>
      <c r="D624" s="32"/>
      <c r="E624" s="32"/>
    </row>
    <row r="625" spans="1:5" ht="21.75" customHeight="1">
      <c r="A625" s="32"/>
      <c r="B625" s="32"/>
      <c r="C625" s="32"/>
      <c r="D625" s="32"/>
      <c r="E625" s="32"/>
    </row>
    <row r="626" spans="1:5" ht="21.75" customHeight="1">
      <c r="A626" s="32"/>
      <c r="B626" s="32"/>
      <c r="C626" s="32"/>
      <c r="D626" s="32"/>
      <c r="E626" s="32"/>
    </row>
    <row r="627" spans="1:5" ht="21.75" customHeight="1">
      <c r="A627" s="32"/>
      <c r="B627" s="32"/>
      <c r="C627" s="32"/>
      <c r="D627" s="32"/>
      <c r="E627" s="32"/>
    </row>
    <row r="628" spans="1:5" ht="21.75" customHeight="1">
      <c r="A628" s="32"/>
      <c r="B628" s="32"/>
      <c r="C628" s="32"/>
      <c r="D628" s="32"/>
      <c r="E628" s="32"/>
    </row>
    <row r="629" spans="1:5" ht="21.75" customHeight="1">
      <c r="A629" s="32"/>
      <c r="B629" s="32"/>
      <c r="C629" s="32"/>
      <c r="D629" s="32"/>
      <c r="E629" s="32"/>
    </row>
    <row r="630" spans="1:5" ht="21.75" customHeight="1">
      <c r="A630" s="32"/>
      <c r="B630" s="32"/>
      <c r="C630" s="32"/>
      <c r="D630" s="32"/>
      <c r="E630" s="32"/>
    </row>
    <row r="631" spans="1:5" ht="21.75" customHeight="1">
      <c r="A631" s="32"/>
      <c r="B631" s="32"/>
      <c r="C631" s="32"/>
      <c r="D631" s="32"/>
      <c r="E631" s="32"/>
    </row>
    <row r="632" spans="1:5" ht="21.75" customHeight="1">
      <c r="A632" s="32"/>
      <c r="B632" s="32"/>
      <c r="C632" s="32"/>
      <c r="D632" s="32"/>
      <c r="E632" s="32"/>
    </row>
    <row r="633" spans="1:5" ht="21.75" customHeight="1">
      <c r="A633" s="32"/>
      <c r="B633" s="32"/>
      <c r="C633" s="32"/>
      <c r="D633" s="32"/>
      <c r="E633" s="32"/>
    </row>
    <row r="634" spans="1:5" ht="21.75" customHeight="1">
      <c r="A634" s="32"/>
      <c r="B634" s="32"/>
      <c r="C634" s="32"/>
      <c r="D634" s="32"/>
      <c r="E634" s="32"/>
    </row>
    <row r="635" spans="1:5" ht="21.75" customHeight="1">
      <c r="A635" s="32"/>
      <c r="B635" s="32"/>
      <c r="C635" s="32"/>
      <c r="D635" s="32"/>
      <c r="E635" s="32"/>
    </row>
    <row r="636" spans="1:5" ht="21.75" customHeight="1">
      <c r="A636" s="32"/>
      <c r="B636" s="32"/>
      <c r="C636" s="32"/>
      <c r="D636" s="32"/>
      <c r="E636" s="32"/>
    </row>
    <row r="637" spans="1:5" ht="21.75" customHeight="1">
      <c r="A637" s="32"/>
      <c r="B637" s="32"/>
      <c r="C637" s="32"/>
      <c r="D637" s="32"/>
      <c r="E637" s="32"/>
    </row>
    <row r="638" spans="1:5" ht="21.75" customHeight="1">
      <c r="A638" s="32"/>
      <c r="B638" s="32"/>
      <c r="C638" s="32"/>
      <c r="D638" s="32"/>
      <c r="E638" s="32"/>
    </row>
    <row r="639" spans="1:5" ht="21.75" customHeight="1">
      <c r="A639" s="32"/>
      <c r="B639" s="32"/>
      <c r="C639" s="32"/>
      <c r="D639" s="32"/>
      <c r="E639" s="32"/>
    </row>
    <row r="640" spans="1:5" ht="21.75" customHeight="1">
      <c r="A640" s="32"/>
      <c r="B640" s="32"/>
      <c r="C640" s="32"/>
      <c r="D640" s="32"/>
      <c r="E640" s="32"/>
    </row>
    <row r="641" spans="1:5" ht="21.75" customHeight="1">
      <c r="A641" s="32"/>
      <c r="B641" s="32"/>
      <c r="C641" s="32"/>
      <c r="D641" s="32"/>
      <c r="E641" s="32"/>
    </row>
    <row r="642" spans="1:5" ht="21.75" customHeight="1">
      <c r="A642" s="32"/>
      <c r="B642" s="32"/>
      <c r="C642" s="32"/>
      <c r="D642" s="32"/>
      <c r="E642" s="32"/>
    </row>
    <row r="643" spans="1:5" ht="21.75" customHeight="1">
      <c r="A643" s="32"/>
      <c r="B643" s="32"/>
      <c r="C643" s="32"/>
      <c r="D643" s="32"/>
      <c r="E643" s="32"/>
    </row>
    <row r="644" spans="1:5" ht="21.75" customHeight="1">
      <c r="A644" s="32"/>
      <c r="B644" s="32"/>
      <c r="C644" s="32"/>
      <c r="D644" s="32"/>
      <c r="E644" s="32"/>
    </row>
    <row r="645" spans="1:5" ht="21.75" customHeight="1">
      <c r="A645" s="32"/>
      <c r="B645" s="32"/>
      <c r="C645" s="32"/>
      <c r="D645" s="32"/>
      <c r="E645" s="32"/>
    </row>
    <row r="646" spans="1:5" ht="21.75" customHeight="1">
      <c r="A646" s="32"/>
      <c r="B646" s="32"/>
      <c r="C646" s="32"/>
      <c r="D646" s="32"/>
      <c r="E646" s="32"/>
    </row>
    <row r="647" spans="1:5" ht="21.75" customHeight="1">
      <c r="A647" s="32"/>
      <c r="B647" s="32"/>
      <c r="C647" s="32"/>
      <c r="D647" s="32"/>
      <c r="E647" s="32"/>
    </row>
    <row r="648" spans="1:5" ht="21.75" customHeight="1">
      <c r="A648" s="32"/>
      <c r="B648" s="32"/>
      <c r="C648" s="32"/>
      <c r="D648" s="32"/>
      <c r="E648" s="32"/>
    </row>
    <row r="649" spans="1:5" ht="21.75" customHeight="1">
      <c r="A649" s="32"/>
      <c r="B649" s="32"/>
      <c r="C649" s="32"/>
      <c r="D649" s="32"/>
      <c r="E649" s="32"/>
    </row>
    <row r="650" spans="1:5" ht="21.75" customHeight="1">
      <c r="A650" s="32"/>
      <c r="B650" s="32"/>
      <c r="C650" s="32"/>
      <c r="D650" s="32"/>
      <c r="E650" s="32"/>
    </row>
    <row r="651" spans="1:5" ht="21.75" customHeight="1">
      <c r="A651" s="32"/>
      <c r="B651" s="32"/>
      <c r="C651" s="32"/>
      <c r="D651" s="32"/>
      <c r="E651" s="32"/>
    </row>
    <row r="652" spans="1:5" ht="21.75" customHeight="1">
      <c r="A652" s="32"/>
      <c r="B652" s="32"/>
      <c r="C652" s="32"/>
      <c r="D652" s="32"/>
      <c r="E652" s="32"/>
    </row>
    <row r="653" spans="1:5" ht="21.75" customHeight="1">
      <c r="A653" s="32"/>
      <c r="B653" s="32"/>
      <c r="C653" s="32"/>
      <c r="D653" s="32"/>
      <c r="E653" s="32"/>
    </row>
    <row r="654" spans="1:5" ht="21.75" customHeight="1">
      <c r="A654" s="32"/>
      <c r="B654" s="32"/>
      <c r="C654" s="32"/>
      <c r="D654" s="32"/>
      <c r="E654" s="32"/>
    </row>
    <row r="655" spans="1:5" ht="21.75" customHeight="1">
      <c r="A655" s="32"/>
      <c r="B655" s="32"/>
      <c r="C655" s="32"/>
      <c r="D655" s="32"/>
      <c r="E655" s="32"/>
    </row>
    <row r="656" spans="1:5" ht="21.75" customHeight="1">
      <c r="A656" s="32"/>
      <c r="B656" s="32"/>
      <c r="C656" s="32"/>
      <c r="D656" s="32"/>
      <c r="E656" s="32"/>
    </row>
    <row r="657" spans="1:5" ht="21.75" customHeight="1">
      <c r="A657" s="32"/>
      <c r="B657" s="32"/>
      <c r="C657" s="32"/>
      <c r="D657" s="32"/>
      <c r="E657" s="32"/>
    </row>
    <row r="658" spans="1:5" ht="21.75" customHeight="1">
      <c r="A658" s="32"/>
      <c r="B658" s="32"/>
      <c r="C658" s="32"/>
      <c r="D658" s="32"/>
      <c r="E658" s="32"/>
    </row>
    <row r="659" spans="1:5" ht="21.75" customHeight="1">
      <c r="A659" s="32"/>
      <c r="B659" s="32"/>
      <c r="C659" s="32"/>
      <c r="D659" s="32"/>
      <c r="E659" s="32"/>
    </row>
    <row r="660" spans="1:5" ht="21.75" customHeight="1">
      <c r="A660" s="32"/>
      <c r="B660" s="32"/>
      <c r="C660" s="32"/>
      <c r="D660" s="32"/>
      <c r="E660" s="32"/>
    </row>
    <row r="661" spans="1:5" ht="21.75" customHeight="1">
      <c r="A661" s="32"/>
      <c r="B661" s="32"/>
      <c r="C661" s="32"/>
      <c r="D661" s="32"/>
      <c r="E661" s="32"/>
    </row>
    <row r="662" spans="1:5" ht="21.75" customHeight="1">
      <c r="A662" s="32"/>
      <c r="B662" s="32"/>
      <c r="C662" s="32"/>
      <c r="D662" s="32"/>
      <c r="E662" s="32"/>
    </row>
    <row r="663" spans="1:5" ht="21.75" customHeight="1">
      <c r="A663" s="32"/>
      <c r="B663" s="32"/>
      <c r="C663" s="32"/>
      <c r="D663" s="32"/>
      <c r="E663" s="32"/>
    </row>
    <row r="664" spans="1:5" ht="21.75" customHeight="1">
      <c r="A664" s="32"/>
      <c r="B664" s="32"/>
      <c r="C664" s="32"/>
      <c r="D664" s="32"/>
      <c r="E664" s="32"/>
    </row>
    <row r="665" spans="1:5" ht="21.75" customHeight="1">
      <c r="A665" s="32"/>
      <c r="B665" s="32"/>
      <c r="C665" s="32"/>
      <c r="D665" s="32"/>
      <c r="E665" s="32"/>
    </row>
    <row r="666" spans="1:5" ht="21.75" customHeight="1">
      <c r="A666" s="32"/>
      <c r="B666" s="32"/>
      <c r="C666" s="32"/>
      <c r="D666" s="32"/>
      <c r="E666" s="32"/>
    </row>
    <row r="667" spans="1:5" ht="21.75" customHeight="1">
      <c r="A667" s="32"/>
      <c r="B667" s="32"/>
      <c r="C667" s="32"/>
      <c r="D667" s="32"/>
      <c r="E667" s="32"/>
    </row>
    <row r="668" spans="1:5" ht="21.75" customHeight="1">
      <c r="A668" s="32"/>
      <c r="B668" s="32"/>
      <c r="C668" s="32"/>
      <c r="D668" s="32"/>
      <c r="E668" s="32"/>
    </row>
    <row r="669" spans="1:5" ht="21.75" customHeight="1">
      <c r="A669" s="32"/>
      <c r="B669" s="32"/>
      <c r="C669" s="32"/>
      <c r="D669" s="32"/>
      <c r="E669" s="32"/>
    </row>
    <row r="670" spans="1:5" ht="21.75" customHeight="1">
      <c r="A670" s="32"/>
      <c r="B670" s="32"/>
      <c r="C670" s="32"/>
      <c r="D670" s="32"/>
      <c r="E670" s="32"/>
    </row>
    <row r="671" spans="1:5" ht="21.75" customHeight="1">
      <c r="A671" s="32"/>
      <c r="B671" s="32"/>
      <c r="C671" s="32"/>
      <c r="D671" s="32"/>
      <c r="E671" s="32"/>
    </row>
    <row r="672" spans="1:5" ht="21.75" customHeight="1">
      <c r="A672" s="32"/>
      <c r="B672" s="32"/>
      <c r="C672" s="32"/>
      <c r="D672" s="32"/>
      <c r="E672" s="32"/>
    </row>
    <row r="673" spans="1:5" ht="21.75" customHeight="1">
      <c r="A673" s="32"/>
      <c r="B673" s="32"/>
      <c r="C673" s="32"/>
      <c r="D673" s="32"/>
      <c r="E673" s="32"/>
    </row>
    <row r="674" spans="1:5" ht="21.75" customHeight="1">
      <c r="A674" s="32"/>
      <c r="B674" s="32"/>
      <c r="C674" s="32"/>
      <c r="D674" s="32"/>
      <c r="E674" s="32"/>
    </row>
    <row r="675" spans="1:5" ht="21.75" customHeight="1">
      <c r="A675" s="32"/>
      <c r="B675" s="32"/>
      <c r="C675" s="32"/>
      <c r="D675" s="32"/>
      <c r="E675" s="32"/>
    </row>
    <row r="676" spans="1:5" ht="21.75" customHeight="1">
      <c r="A676" s="32"/>
      <c r="B676" s="32"/>
      <c r="C676" s="32"/>
      <c r="D676" s="32"/>
      <c r="E676" s="32"/>
    </row>
    <row r="677" spans="1:5" ht="21.75" customHeight="1">
      <c r="A677" s="32"/>
      <c r="B677" s="32"/>
      <c r="C677" s="32"/>
      <c r="D677" s="32"/>
      <c r="E677" s="32"/>
    </row>
    <row r="678" spans="1:5" ht="21.75" customHeight="1">
      <c r="A678" s="32"/>
      <c r="B678" s="32"/>
      <c r="C678" s="32"/>
      <c r="D678" s="32"/>
      <c r="E678" s="32"/>
    </row>
    <row r="679" spans="1:5" ht="21.75" customHeight="1">
      <c r="A679" s="32"/>
      <c r="B679" s="32"/>
      <c r="C679" s="32"/>
      <c r="D679" s="32"/>
      <c r="E679" s="32"/>
    </row>
    <row r="680" spans="1:5" ht="21.75" customHeight="1">
      <c r="A680" s="32"/>
      <c r="B680" s="32"/>
      <c r="C680" s="32"/>
      <c r="D680" s="32"/>
      <c r="E680" s="32"/>
    </row>
    <row r="681" spans="1:5" ht="21.75" customHeight="1">
      <c r="A681" s="32"/>
      <c r="B681" s="32"/>
      <c r="C681" s="32"/>
      <c r="D681" s="32"/>
      <c r="E681" s="32"/>
    </row>
    <row r="682" spans="1:5" ht="21.75" customHeight="1">
      <c r="A682" s="32"/>
      <c r="B682" s="32"/>
      <c r="C682" s="32"/>
      <c r="D682" s="32"/>
      <c r="E682" s="32"/>
    </row>
    <row r="683" spans="1:5" ht="21.75" customHeight="1">
      <c r="A683" s="32"/>
      <c r="B683" s="32"/>
      <c r="C683" s="32"/>
      <c r="D683" s="32"/>
      <c r="E683" s="32"/>
    </row>
    <row r="684" spans="1:5" ht="21.75" customHeight="1">
      <c r="A684" s="32"/>
      <c r="B684" s="32"/>
      <c r="C684" s="32"/>
      <c r="D684" s="32"/>
      <c r="E684" s="32"/>
    </row>
    <row r="685" spans="1:5" ht="21.75" customHeight="1">
      <c r="A685" s="32"/>
      <c r="B685" s="32"/>
      <c r="C685" s="32"/>
      <c r="D685" s="32"/>
      <c r="E685" s="32"/>
    </row>
    <row r="686" spans="1:5" ht="21.75" customHeight="1">
      <c r="A686" s="32"/>
      <c r="B686" s="32"/>
      <c r="C686" s="32"/>
      <c r="D686" s="32"/>
      <c r="E686" s="32"/>
    </row>
    <row r="687" spans="1:5" ht="21.75" customHeight="1">
      <c r="A687" s="32"/>
      <c r="B687" s="32"/>
      <c r="C687" s="32"/>
      <c r="D687" s="32"/>
      <c r="E687" s="32"/>
    </row>
    <row r="688" spans="1:5" ht="21.75" customHeight="1">
      <c r="A688" s="32"/>
      <c r="B688" s="32"/>
      <c r="C688" s="32"/>
      <c r="D688" s="32"/>
      <c r="E688" s="32"/>
    </row>
    <row r="689" spans="1:5" ht="21.75" customHeight="1">
      <c r="A689" s="32"/>
      <c r="B689" s="32"/>
      <c r="C689" s="32"/>
      <c r="D689" s="32"/>
      <c r="E689" s="32"/>
    </row>
    <row r="690" spans="1:5" ht="21.75" customHeight="1">
      <c r="A690" s="32"/>
      <c r="B690" s="32"/>
      <c r="C690" s="32"/>
      <c r="D690" s="32"/>
      <c r="E690" s="32"/>
    </row>
    <row r="691" spans="1:5" ht="21.75" customHeight="1">
      <c r="A691" s="32"/>
      <c r="B691" s="32"/>
      <c r="C691" s="32"/>
      <c r="D691" s="32"/>
      <c r="E691" s="32"/>
    </row>
    <row r="692" spans="1:5" ht="21.75" customHeight="1">
      <c r="A692" s="32"/>
      <c r="B692" s="32"/>
      <c r="C692" s="32"/>
      <c r="D692" s="32"/>
      <c r="E692" s="32"/>
    </row>
    <row r="693" spans="1:5" ht="21.75" customHeight="1">
      <c r="A693" s="32"/>
      <c r="B693" s="32"/>
      <c r="C693" s="32"/>
      <c r="D693" s="32"/>
      <c r="E693" s="32"/>
    </row>
    <row r="694" spans="1:5" ht="21.75" customHeight="1">
      <c r="A694" s="32"/>
      <c r="B694" s="32"/>
      <c r="C694" s="32"/>
      <c r="D694" s="32"/>
      <c r="E694" s="32"/>
    </row>
    <row r="695" spans="1:5" ht="21.75" customHeight="1">
      <c r="A695" s="32"/>
      <c r="B695" s="32"/>
      <c r="C695" s="32"/>
      <c r="D695" s="32"/>
      <c r="E695" s="32"/>
    </row>
    <row r="696" spans="1:5" ht="21.75" customHeight="1">
      <c r="A696" s="32"/>
      <c r="B696" s="32"/>
      <c r="C696" s="32"/>
      <c r="D696" s="32"/>
      <c r="E696" s="32"/>
    </row>
    <row r="697" spans="1:5" ht="21.75" customHeight="1">
      <c r="A697" s="32"/>
      <c r="B697" s="32"/>
      <c r="C697" s="32"/>
      <c r="D697" s="32"/>
      <c r="E697" s="32"/>
    </row>
    <row r="698" spans="1:5" ht="21.75" customHeight="1">
      <c r="A698" s="32"/>
      <c r="B698" s="32"/>
      <c r="C698" s="32"/>
      <c r="D698" s="32"/>
      <c r="E698" s="32"/>
    </row>
    <row r="699" spans="1:5" ht="21.75" customHeight="1">
      <c r="A699" s="32"/>
      <c r="B699" s="32"/>
      <c r="C699" s="32"/>
      <c r="D699" s="32"/>
      <c r="E699" s="32"/>
    </row>
    <row r="700" spans="1:5" ht="21.75" customHeight="1">
      <c r="A700" s="32"/>
      <c r="B700" s="32"/>
      <c r="C700" s="32"/>
      <c r="D700" s="32"/>
      <c r="E700" s="32"/>
    </row>
    <row r="701" spans="1:5" ht="21.75" customHeight="1">
      <c r="A701" s="32"/>
      <c r="B701" s="32"/>
      <c r="C701" s="32"/>
      <c r="D701" s="32"/>
      <c r="E701" s="32"/>
    </row>
    <row r="702" spans="1:5" ht="21.75" customHeight="1">
      <c r="A702" s="32"/>
      <c r="B702" s="32"/>
      <c r="C702" s="32"/>
      <c r="D702" s="32"/>
      <c r="E702" s="32"/>
    </row>
    <row r="703" spans="1:5" ht="21.75" customHeight="1">
      <c r="A703" s="32"/>
      <c r="B703" s="32"/>
      <c r="C703" s="32"/>
      <c r="D703" s="32"/>
      <c r="E703" s="32"/>
    </row>
    <row r="704" spans="1:5" ht="21.75" customHeight="1">
      <c r="A704" s="32"/>
      <c r="B704" s="32"/>
      <c r="C704" s="32"/>
      <c r="D704" s="32"/>
      <c r="E704" s="32"/>
    </row>
    <row r="705" spans="1:5" ht="21.75" customHeight="1">
      <c r="A705" s="32"/>
      <c r="B705" s="32"/>
      <c r="C705" s="32"/>
      <c r="D705" s="32"/>
      <c r="E705" s="32"/>
    </row>
    <row r="706" spans="1:5" ht="21.75" customHeight="1">
      <c r="A706" s="32"/>
      <c r="B706" s="32"/>
      <c r="C706" s="32"/>
      <c r="D706" s="32"/>
      <c r="E706" s="32"/>
    </row>
    <row r="707" spans="1:5" ht="21.75" customHeight="1">
      <c r="A707" s="32"/>
      <c r="B707" s="32"/>
      <c r="C707" s="32"/>
      <c r="D707" s="32"/>
      <c r="E707" s="32"/>
    </row>
    <row r="708" spans="1:5" ht="21.75" customHeight="1">
      <c r="A708" s="32"/>
      <c r="B708" s="32"/>
      <c r="C708" s="32"/>
      <c r="D708" s="32"/>
      <c r="E708" s="32"/>
    </row>
    <row r="709" spans="1:5" ht="21.75" customHeight="1">
      <c r="A709" s="32"/>
      <c r="B709" s="32"/>
      <c r="C709" s="32"/>
      <c r="D709" s="32"/>
      <c r="E709" s="32"/>
    </row>
    <row r="710" spans="1:5" ht="21.75" customHeight="1">
      <c r="A710" s="32"/>
      <c r="B710" s="32"/>
      <c r="C710" s="32"/>
      <c r="D710" s="32"/>
      <c r="E710" s="32"/>
    </row>
    <row r="711" spans="1:5" ht="21.75" customHeight="1">
      <c r="A711" s="32"/>
      <c r="B711" s="32"/>
      <c r="C711" s="32"/>
      <c r="D711" s="32"/>
      <c r="E711" s="32"/>
    </row>
    <row r="712" spans="1:5" ht="21.75" customHeight="1">
      <c r="A712" s="32"/>
      <c r="B712" s="32"/>
      <c r="C712" s="32"/>
      <c r="D712" s="32"/>
      <c r="E712" s="32"/>
    </row>
    <row r="713" spans="1:5" ht="21.75" customHeight="1">
      <c r="A713" s="32"/>
      <c r="B713" s="32"/>
      <c r="C713" s="32"/>
      <c r="D713" s="32"/>
      <c r="E713" s="32"/>
    </row>
    <row r="714" spans="1:5" ht="21.75" customHeight="1">
      <c r="A714" s="32"/>
      <c r="B714" s="32"/>
      <c r="C714" s="32"/>
      <c r="D714" s="32"/>
      <c r="E714" s="32"/>
    </row>
    <row r="715" spans="1:5" ht="21.75" customHeight="1">
      <c r="A715" s="32"/>
      <c r="B715" s="32"/>
      <c r="C715" s="32"/>
      <c r="D715" s="32"/>
      <c r="E715" s="32"/>
    </row>
    <row r="716" spans="1:5" ht="21.75" customHeight="1">
      <c r="A716" s="32"/>
      <c r="B716" s="32"/>
      <c r="C716" s="32"/>
      <c r="D716" s="32"/>
      <c r="E716" s="32"/>
    </row>
    <row r="717" spans="1:5" ht="21.75" customHeight="1">
      <c r="A717" s="32"/>
      <c r="B717" s="32"/>
      <c r="C717" s="32"/>
      <c r="D717" s="32"/>
      <c r="E717" s="32"/>
    </row>
    <row r="718" spans="1:5" ht="21.75" customHeight="1">
      <c r="A718" s="32"/>
      <c r="B718" s="32"/>
      <c r="C718" s="32"/>
      <c r="D718" s="32"/>
      <c r="E718" s="32"/>
    </row>
    <row r="719" spans="1:5" ht="21.75" customHeight="1">
      <c r="A719" s="32"/>
      <c r="B719" s="32"/>
      <c r="C719" s="32"/>
      <c r="D719" s="32"/>
      <c r="E719" s="32"/>
    </row>
    <row r="720" spans="1:5" ht="21.75" customHeight="1">
      <c r="A720" s="32"/>
      <c r="B720" s="32"/>
      <c r="C720" s="32"/>
      <c r="D720" s="32"/>
      <c r="E720" s="32"/>
    </row>
    <row r="721" spans="1:5" ht="21.75" customHeight="1">
      <c r="A721" s="32"/>
      <c r="B721" s="32"/>
      <c r="C721" s="32"/>
      <c r="D721" s="32"/>
      <c r="E721" s="32"/>
    </row>
    <row r="722" spans="1:5" ht="21.75" customHeight="1">
      <c r="A722" s="32"/>
      <c r="B722" s="32"/>
      <c r="C722" s="32"/>
      <c r="D722" s="32"/>
      <c r="E722" s="32"/>
    </row>
    <row r="723" spans="1:5" ht="21.75" customHeight="1">
      <c r="A723" s="32"/>
      <c r="B723" s="32"/>
      <c r="C723" s="32"/>
      <c r="D723" s="32"/>
      <c r="E723" s="32"/>
    </row>
    <row r="724" spans="1:5" ht="21.75" customHeight="1">
      <c r="A724" s="32"/>
      <c r="B724" s="32"/>
      <c r="C724" s="32"/>
      <c r="D724" s="32"/>
      <c r="E724" s="32"/>
    </row>
    <row r="725" spans="1:5" ht="21.75" customHeight="1">
      <c r="A725" s="32"/>
      <c r="B725" s="32"/>
      <c r="C725" s="32"/>
      <c r="D725" s="32"/>
      <c r="E725" s="32"/>
    </row>
    <row r="726" spans="1:5" ht="21.75" customHeight="1">
      <c r="A726" s="32"/>
      <c r="B726" s="32"/>
      <c r="C726" s="32"/>
      <c r="D726" s="32"/>
      <c r="E726" s="32"/>
    </row>
    <row r="727" spans="1:5" ht="21.75" customHeight="1">
      <c r="A727" s="32"/>
      <c r="B727" s="32"/>
      <c r="C727" s="32"/>
      <c r="D727" s="32"/>
      <c r="E727" s="32"/>
    </row>
    <row r="728" spans="1:5" ht="21.75" customHeight="1">
      <c r="A728" s="32"/>
      <c r="B728" s="32"/>
      <c r="C728" s="32"/>
      <c r="D728" s="32"/>
      <c r="E728" s="32"/>
    </row>
    <row r="729" spans="1:5" ht="21.75" customHeight="1">
      <c r="A729" s="32"/>
      <c r="B729" s="32"/>
      <c r="C729" s="32"/>
      <c r="D729" s="32"/>
      <c r="E729" s="32"/>
    </row>
    <row r="730" spans="1:5" ht="21.75" customHeight="1">
      <c r="A730" s="32"/>
      <c r="B730" s="32"/>
      <c r="C730" s="32"/>
      <c r="D730" s="32"/>
      <c r="E730" s="32"/>
    </row>
    <row r="731" spans="1:5" ht="21.75" customHeight="1">
      <c r="A731" s="32"/>
      <c r="B731" s="32"/>
      <c r="C731" s="32"/>
      <c r="D731" s="32"/>
      <c r="E731" s="32"/>
    </row>
    <row r="732" spans="1:5" ht="21.75" customHeight="1">
      <c r="A732" s="32"/>
      <c r="B732" s="32"/>
      <c r="C732" s="32"/>
      <c r="D732" s="32"/>
      <c r="E732" s="32"/>
    </row>
    <row r="733" spans="1:5" ht="21.75" customHeight="1">
      <c r="A733" s="32"/>
      <c r="B733" s="32"/>
      <c r="C733" s="32"/>
      <c r="D733" s="32"/>
      <c r="E733" s="32"/>
    </row>
    <row r="734" spans="1:5" ht="21.75" customHeight="1">
      <c r="A734" s="32"/>
      <c r="B734" s="32"/>
      <c r="C734" s="32"/>
      <c r="D734" s="32"/>
      <c r="E734" s="32"/>
    </row>
    <row r="735" spans="1:5" ht="21.75" customHeight="1">
      <c r="A735" s="32"/>
      <c r="B735" s="32"/>
      <c r="C735" s="32"/>
      <c r="D735" s="32"/>
      <c r="E735" s="32"/>
    </row>
    <row r="736" spans="1:5" ht="21.75" customHeight="1">
      <c r="A736" s="32"/>
      <c r="B736" s="32"/>
      <c r="C736" s="32"/>
      <c r="D736" s="32"/>
      <c r="E736" s="32"/>
    </row>
    <row r="737" spans="1:5" ht="21.75" customHeight="1">
      <c r="A737" s="32"/>
      <c r="B737" s="32"/>
      <c r="C737" s="32"/>
      <c r="D737" s="32"/>
      <c r="E737" s="32"/>
    </row>
    <row r="738" spans="1:5" ht="21.75" customHeight="1">
      <c r="A738" s="32"/>
      <c r="B738" s="32"/>
      <c r="C738" s="32"/>
      <c r="D738" s="32"/>
      <c r="E738" s="32"/>
    </row>
    <row r="739" spans="1:5" ht="21.75" customHeight="1">
      <c r="A739" s="32"/>
      <c r="B739" s="32"/>
      <c r="C739" s="32"/>
      <c r="D739" s="32"/>
      <c r="E739" s="32"/>
    </row>
    <row r="740" spans="1:5" ht="21.75" customHeight="1">
      <c r="A740" s="32"/>
      <c r="B740" s="32"/>
      <c r="C740" s="32"/>
      <c r="D740" s="32"/>
      <c r="E740" s="32"/>
    </row>
    <row r="741" spans="1:5" ht="21.75" customHeight="1">
      <c r="A741" s="32"/>
      <c r="B741" s="32"/>
      <c r="C741" s="32"/>
      <c r="D741" s="32"/>
      <c r="E741" s="32"/>
    </row>
    <row r="742" spans="1:5" ht="21.75" customHeight="1">
      <c r="A742" s="32"/>
      <c r="B742" s="32"/>
      <c r="C742" s="32"/>
      <c r="D742" s="32"/>
      <c r="E742" s="32"/>
    </row>
    <row r="743" spans="1:5" ht="21.75" customHeight="1">
      <c r="A743" s="32"/>
      <c r="B743" s="32"/>
      <c r="C743" s="32"/>
      <c r="D743" s="32"/>
      <c r="E743" s="32"/>
    </row>
    <row r="744" spans="1:5" ht="21.75" customHeight="1">
      <c r="A744" s="32"/>
      <c r="B744" s="32"/>
      <c r="C744" s="32"/>
      <c r="D744" s="32"/>
      <c r="E744" s="32"/>
    </row>
    <row r="745" spans="1:5" ht="21.75" customHeight="1">
      <c r="A745" s="32"/>
      <c r="B745" s="32"/>
      <c r="C745" s="32"/>
      <c r="D745" s="32"/>
      <c r="E745" s="32"/>
    </row>
    <row r="746" spans="1:5" ht="21.75" customHeight="1">
      <c r="A746" s="32"/>
      <c r="B746" s="32"/>
      <c r="C746" s="32"/>
      <c r="D746" s="32"/>
      <c r="E746" s="32"/>
    </row>
    <row r="747" spans="1:5" ht="21.75" customHeight="1">
      <c r="A747" s="32"/>
      <c r="B747" s="32"/>
      <c r="C747" s="32"/>
      <c r="D747" s="32"/>
      <c r="E747" s="32"/>
    </row>
    <row r="748" spans="1:5" ht="21.75" customHeight="1">
      <c r="A748" s="32"/>
      <c r="B748" s="32"/>
      <c r="C748" s="32"/>
      <c r="D748" s="32"/>
      <c r="E748" s="32"/>
    </row>
    <row r="749" spans="1:5" ht="21.75" customHeight="1">
      <c r="A749" s="32"/>
      <c r="B749" s="32"/>
      <c r="C749" s="32"/>
      <c r="D749" s="32"/>
      <c r="E749" s="32"/>
    </row>
    <row r="750" spans="1:5" ht="21.75" customHeight="1">
      <c r="A750" s="32"/>
      <c r="B750" s="32"/>
      <c r="C750" s="32"/>
      <c r="D750" s="32"/>
      <c r="E750" s="32"/>
    </row>
    <row r="751" spans="1:5" ht="21.75" customHeight="1">
      <c r="A751" s="32"/>
      <c r="B751" s="32"/>
      <c r="C751" s="32"/>
      <c r="D751" s="32"/>
      <c r="E751" s="32"/>
    </row>
    <row r="752" spans="1:5" ht="21.75" customHeight="1">
      <c r="A752" s="32"/>
      <c r="B752" s="32"/>
      <c r="C752" s="32"/>
      <c r="D752" s="32"/>
      <c r="E752" s="32"/>
    </row>
    <row r="753" spans="1:5" ht="21.75" customHeight="1">
      <c r="A753" s="32"/>
      <c r="B753" s="32"/>
      <c r="C753" s="32"/>
      <c r="D753" s="32"/>
      <c r="E753" s="32"/>
    </row>
    <row r="754" spans="1:5" ht="21.75" customHeight="1">
      <c r="A754" s="32"/>
      <c r="B754" s="32"/>
      <c r="C754" s="32"/>
      <c r="D754" s="32"/>
      <c r="E754" s="32"/>
    </row>
    <row r="755" spans="1:5" ht="21.75" customHeight="1">
      <c r="A755" s="32"/>
      <c r="B755" s="32"/>
      <c r="C755" s="32"/>
      <c r="D755" s="32"/>
      <c r="E755" s="32"/>
    </row>
    <row r="756" spans="1:5" ht="21.75" customHeight="1">
      <c r="A756" s="32"/>
      <c r="B756" s="32"/>
      <c r="C756" s="32"/>
      <c r="D756" s="32"/>
      <c r="E756" s="32"/>
    </row>
    <row r="757" spans="1:5" ht="21.75" customHeight="1">
      <c r="A757" s="32"/>
      <c r="B757" s="32"/>
      <c r="C757" s="32"/>
      <c r="D757" s="32"/>
      <c r="E757" s="32"/>
    </row>
    <row r="758" spans="1:5" ht="21.75" customHeight="1">
      <c r="A758" s="32"/>
      <c r="B758" s="32"/>
      <c r="C758" s="32"/>
      <c r="D758" s="32"/>
      <c r="E758" s="32"/>
    </row>
    <row r="759" spans="1:5" ht="21.75" customHeight="1">
      <c r="A759" s="32"/>
      <c r="B759" s="32"/>
      <c r="C759" s="32"/>
      <c r="D759" s="32"/>
      <c r="E759" s="32"/>
    </row>
    <row r="760" spans="1:5" ht="21.75" customHeight="1">
      <c r="A760" s="32"/>
      <c r="B760" s="32"/>
      <c r="C760" s="32"/>
      <c r="D760" s="32"/>
      <c r="E760" s="32"/>
    </row>
    <row r="761" spans="1:5" ht="21.75" customHeight="1">
      <c r="A761" s="32"/>
      <c r="B761" s="32"/>
      <c r="C761" s="32"/>
      <c r="D761" s="32"/>
      <c r="E761" s="32"/>
    </row>
    <row r="762" spans="1:5" ht="21.75" customHeight="1">
      <c r="A762" s="32"/>
      <c r="B762" s="32"/>
      <c r="C762" s="32"/>
      <c r="D762" s="32"/>
      <c r="E762" s="32"/>
    </row>
    <row r="763" spans="1:5" ht="21.75" customHeight="1">
      <c r="A763" s="32"/>
      <c r="B763" s="32"/>
      <c r="C763" s="32"/>
      <c r="D763" s="32"/>
      <c r="E763" s="32"/>
    </row>
    <row r="764" spans="1:5" ht="21.75" customHeight="1">
      <c r="A764" s="32"/>
      <c r="B764" s="32"/>
      <c r="C764" s="32"/>
      <c r="D764" s="32"/>
      <c r="E764" s="32"/>
    </row>
    <row r="765" spans="1:5" ht="21.75" customHeight="1">
      <c r="A765" s="32"/>
      <c r="B765" s="32"/>
      <c r="C765" s="32"/>
      <c r="D765" s="32"/>
      <c r="E765" s="32"/>
    </row>
    <row r="766" spans="1:5" ht="21.75" customHeight="1">
      <c r="A766" s="32"/>
      <c r="B766" s="32"/>
      <c r="C766" s="32"/>
      <c r="D766" s="32"/>
      <c r="E766" s="32"/>
    </row>
    <row r="767" spans="1:5" ht="21.75" customHeight="1">
      <c r="A767" s="32"/>
      <c r="B767" s="32"/>
      <c r="C767" s="32"/>
      <c r="D767" s="32"/>
      <c r="E767" s="32"/>
    </row>
    <row r="768" spans="1:5" ht="21.75" customHeight="1">
      <c r="A768" s="32"/>
      <c r="B768" s="32"/>
      <c r="C768" s="32"/>
      <c r="D768" s="32"/>
      <c r="E768" s="32"/>
    </row>
    <row r="769" spans="1:5" ht="21.75" customHeight="1">
      <c r="A769" s="32"/>
      <c r="B769" s="32"/>
      <c r="C769" s="32"/>
      <c r="D769" s="32"/>
      <c r="E769" s="32"/>
    </row>
    <row r="770" spans="1:5" ht="21.75" customHeight="1">
      <c r="A770" s="32"/>
      <c r="B770" s="32"/>
      <c r="C770" s="32"/>
      <c r="D770" s="32"/>
      <c r="E770" s="32"/>
    </row>
    <row r="771" spans="1:5" ht="21.75" customHeight="1">
      <c r="A771" s="32"/>
      <c r="B771" s="32"/>
      <c r="C771" s="32"/>
      <c r="D771" s="32"/>
      <c r="E771" s="32"/>
    </row>
    <row r="772" spans="1:5" ht="21.75" customHeight="1">
      <c r="A772" s="32"/>
      <c r="B772" s="32"/>
      <c r="C772" s="32"/>
      <c r="D772" s="32"/>
      <c r="E772" s="32"/>
    </row>
    <row r="773" spans="1:5" ht="21.75" customHeight="1">
      <c r="A773" s="32"/>
      <c r="B773" s="32"/>
      <c r="C773" s="32"/>
      <c r="D773" s="32"/>
      <c r="E773" s="32"/>
    </row>
    <row r="774" spans="1:5" ht="21.75" customHeight="1">
      <c r="A774" s="32"/>
      <c r="B774" s="32"/>
      <c r="C774" s="32"/>
      <c r="D774" s="32"/>
      <c r="E774" s="32"/>
    </row>
    <row r="775" spans="1:5" ht="21.75" customHeight="1">
      <c r="A775" s="32"/>
      <c r="B775" s="32"/>
      <c r="C775" s="32"/>
      <c r="D775" s="32"/>
      <c r="E775" s="32"/>
    </row>
    <row r="776" spans="1:5" ht="21.75" customHeight="1">
      <c r="A776" s="32"/>
      <c r="B776" s="32"/>
      <c r="C776" s="32"/>
      <c r="D776" s="32"/>
      <c r="E776" s="32"/>
    </row>
    <row r="777" spans="1:5" ht="21.75" customHeight="1">
      <c r="A777" s="32"/>
      <c r="B777" s="32"/>
      <c r="C777" s="32"/>
      <c r="D777" s="32"/>
      <c r="E777" s="32"/>
    </row>
    <row r="778" spans="1:5" ht="21.75" customHeight="1">
      <c r="A778" s="32"/>
      <c r="B778" s="32"/>
      <c r="C778" s="32"/>
      <c r="D778" s="32"/>
      <c r="E778" s="32"/>
    </row>
    <row r="779" spans="1:5" ht="21.75" customHeight="1">
      <c r="A779" s="32"/>
      <c r="B779" s="32"/>
      <c r="C779" s="32"/>
      <c r="D779" s="32"/>
      <c r="E779" s="32"/>
    </row>
    <row r="780" spans="1:5" ht="21.75" customHeight="1">
      <c r="A780" s="32"/>
      <c r="B780" s="32"/>
      <c r="C780" s="32"/>
      <c r="D780" s="32"/>
      <c r="E780" s="32"/>
    </row>
    <row r="781" spans="1:5" ht="21.75" customHeight="1">
      <c r="A781" s="32"/>
      <c r="B781" s="32"/>
      <c r="C781" s="32"/>
      <c r="D781" s="32"/>
      <c r="E781" s="32"/>
    </row>
    <row r="782" spans="1:5" ht="21.75" customHeight="1">
      <c r="A782" s="32"/>
      <c r="B782" s="32"/>
      <c r="C782" s="32"/>
      <c r="D782" s="32"/>
      <c r="E782" s="32"/>
    </row>
    <row r="783" spans="1:5" ht="21.75" customHeight="1">
      <c r="A783" s="32"/>
      <c r="B783" s="32"/>
      <c r="C783" s="32"/>
      <c r="D783" s="32"/>
      <c r="E783" s="32"/>
    </row>
    <row r="784" spans="1:5" ht="21.75" customHeight="1">
      <c r="A784" s="32"/>
      <c r="B784" s="32"/>
      <c r="C784" s="32"/>
      <c r="D784" s="32"/>
      <c r="E784" s="32"/>
    </row>
    <row r="785" spans="1:5" ht="21.75" customHeight="1">
      <c r="A785" s="32"/>
      <c r="B785" s="32"/>
      <c r="C785" s="32"/>
      <c r="D785" s="32"/>
      <c r="E785" s="32"/>
    </row>
    <row r="786" spans="1:5" ht="21.75" customHeight="1">
      <c r="A786" s="32"/>
      <c r="B786" s="32"/>
      <c r="C786" s="32"/>
      <c r="D786" s="32"/>
      <c r="E786" s="32"/>
    </row>
    <row r="787" spans="1:5" ht="21.75" customHeight="1">
      <c r="A787" s="32"/>
      <c r="B787" s="32"/>
      <c r="C787" s="32"/>
      <c r="D787" s="32"/>
      <c r="E787" s="32"/>
    </row>
    <row r="788" spans="1:5" ht="21.75" customHeight="1">
      <c r="A788" s="32"/>
      <c r="B788" s="32"/>
      <c r="C788" s="32"/>
      <c r="D788" s="32"/>
      <c r="E788" s="32"/>
    </row>
    <row r="789" spans="1:5" ht="21.75" customHeight="1">
      <c r="A789" s="32"/>
      <c r="B789" s="32"/>
      <c r="C789" s="32"/>
      <c r="D789" s="32"/>
      <c r="E789" s="32"/>
    </row>
    <row r="790" spans="1:5" ht="21.75" customHeight="1">
      <c r="A790" s="32"/>
      <c r="B790" s="32"/>
      <c r="C790" s="32"/>
      <c r="D790" s="32"/>
      <c r="E790" s="32"/>
    </row>
    <row r="791" spans="1:5" ht="21.75" customHeight="1">
      <c r="A791" s="32"/>
      <c r="B791" s="32"/>
      <c r="C791" s="32"/>
      <c r="D791" s="32"/>
      <c r="E791" s="32"/>
    </row>
    <row r="792" spans="1:5" ht="21.75" customHeight="1">
      <c r="A792" s="32"/>
      <c r="B792" s="32"/>
      <c r="C792" s="32"/>
      <c r="D792" s="32"/>
      <c r="E792" s="32"/>
    </row>
    <row r="793" spans="1:5" ht="21.75" customHeight="1">
      <c r="A793" s="32"/>
      <c r="B793" s="32"/>
      <c r="C793" s="32"/>
      <c r="D793" s="32"/>
      <c r="E793" s="32"/>
    </row>
    <row r="794" spans="1:5" ht="21.75" customHeight="1">
      <c r="A794" s="32"/>
      <c r="B794" s="32"/>
      <c r="C794" s="32"/>
      <c r="D794" s="32"/>
      <c r="E794" s="32"/>
    </row>
    <row r="795" spans="1:5" ht="21.75" customHeight="1">
      <c r="A795" s="32"/>
      <c r="B795" s="32"/>
      <c r="C795" s="32"/>
      <c r="D795" s="32"/>
      <c r="E795" s="32"/>
    </row>
    <row r="796" spans="1:5" ht="21.75" customHeight="1">
      <c r="A796" s="32"/>
      <c r="B796" s="32"/>
      <c r="C796" s="32"/>
      <c r="D796" s="32"/>
      <c r="E796" s="32"/>
    </row>
    <row r="797" spans="1:5" ht="21.75" customHeight="1">
      <c r="A797" s="32"/>
      <c r="B797" s="32"/>
      <c r="C797" s="32"/>
      <c r="D797" s="32"/>
      <c r="E797" s="32"/>
    </row>
    <row r="798" spans="1:5" ht="21.75" customHeight="1">
      <c r="A798" s="32"/>
      <c r="B798" s="32"/>
      <c r="C798" s="32"/>
      <c r="D798" s="32"/>
      <c r="E798" s="32"/>
    </row>
    <row r="799" spans="1:5" ht="21.75" customHeight="1">
      <c r="A799" s="32"/>
      <c r="B799" s="32"/>
      <c r="C799" s="32"/>
      <c r="D799" s="32"/>
      <c r="E799" s="32"/>
    </row>
    <row r="800" spans="1:5" ht="21.75" customHeight="1">
      <c r="A800" s="32"/>
      <c r="B800" s="32"/>
      <c r="C800" s="32"/>
      <c r="D800" s="32"/>
      <c r="E800" s="32"/>
    </row>
    <row r="801" spans="1:5" ht="21.75" customHeight="1">
      <c r="A801" s="32"/>
      <c r="B801" s="32"/>
      <c r="C801" s="32"/>
      <c r="D801" s="32"/>
      <c r="E801" s="32"/>
    </row>
    <row r="802" spans="1:5" ht="21.75" customHeight="1">
      <c r="A802" s="32"/>
      <c r="B802" s="32"/>
      <c r="C802" s="32"/>
      <c r="D802" s="32"/>
      <c r="E802" s="32"/>
    </row>
    <row r="803" spans="1:5" ht="21.75" customHeight="1">
      <c r="A803" s="32"/>
      <c r="B803" s="32"/>
      <c r="C803" s="32"/>
      <c r="D803" s="32"/>
      <c r="E803" s="32"/>
    </row>
    <row r="804" spans="1:5" ht="21.75" customHeight="1">
      <c r="A804" s="32"/>
      <c r="B804" s="32"/>
      <c r="C804" s="32"/>
      <c r="D804" s="32"/>
      <c r="E804" s="32"/>
    </row>
    <row r="805" spans="1:5" ht="21.75" customHeight="1">
      <c r="A805" s="32"/>
      <c r="B805" s="32"/>
      <c r="C805" s="32"/>
      <c r="D805" s="32"/>
      <c r="E805" s="32"/>
    </row>
    <row r="806" spans="1:5" ht="21.75" customHeight="1">
      <c r="A806" s="32"/>
      <c r="B806" s="32"/>
      <c r="C806" s="32"/>
      <c r="D806" s="32"/>
      <c r="E806" s="32"/>
    </row>
    <row r="807" spans="1:5" ht="21.75" customHeight="1">
      <c r="A807" s="32"/>
      <c r="B807" s="32"/>
      <c r="C807" s="32"/>
      <c r="D807" s="32"/>
      <c r="E807" s="32"/>
    </row>
    <row r="808" spans="1:5" ht="21.75" customHeight="1">
      <c r="A808" s="32"/>
      <c r="B808" s="32"/>
      <c r="C808" s="32"/>
      <c r="D808" s="32"/>
      <c r="E808" s="32"/>
    </row>
    <row r="809" spans="1:5" ht="21.75" customHeight="1">
      <c r="A809" s="32"/>
      <c r="B809" s="32"/>
      <c r="C809" s="32"/>
      <c r="D809" s="32"/>
      <c r="E809" s="32"/>
    </row>
    <row r="810" spans="1:5" ht="21.75" customHeight="1">
      <c r="A810" s="32"/>
      <c r="B810" s="32"/>
      <c r="C810" s="32"/>
      <c r="D810" s="32"/>
      <c r="E810" s="32"/>
    </row>
    <row r="811" spans="1:5" ht="21.75" customHeight="1">
      <c r="A811" s="32"/>
      <c r="B811" s="32"/>
      <c r="C811" s="32"/>
      <c r="D811" s="32"/>
      <c r="E811" s="32"/>
    </row>
    <row r="812" spans="1:5" ht="21.75" customHeight="1">
      <c r="A812" s="32"/>
      <c r="B812" s="32"/>
      <c r="C812" s="32"/>
      <c r="D812" s="32"/>
      <c r="E812" s="32"/>
    </row>
    <row r="813" spans="1:5" ht="21.75" customHeight="1">
      <c r="A813" s="32"/>
      <c r="B813" s="32"/>
      <c r="C813" s="32"/>
      <c r="D813" s="32"/>
      <c r="E813" s="32"/>
    </row>
    <row r="814" spans="1:5" ht="21.75" customHeight="1">
      <c r="A814" s="32"/>
      <c r="B814" s="32"/>
      <c r="C814" s="32"/>
      <c r="D814" s="32"/>
      <c r="E814" s="32"/>
    </row>
    <row r="815" spans="1:5" ht="21.75" customHeight="1">
      <c r="A815" s="32"/>
      <c r="B815" s="32"/>
      <c r="C815" s="32"/>
      <c r="D815" s="32"/>
      <c r="E815" s="32"/>
    </row>
    <row r="816" spans="1:5" ht="21.75" customHeight="1">
      <c r="A816" s="32"/>
      <c r="B816" s="32"/>
      <c r="C816" s="32"/>
      <c r="D816" s="32"/>
      <c r="E816" s="32"/>
    </row>
    <row r="817" spans="1:5" ht="21.75" customHeight="1">
      <c r="A817" s="32"/>
      <c r="B817" s="32"/>
      <c r="C817" s="32"/>
      <c r="D817" s="32"/>
      <c r="E817" s="32"/>
    </row>
    <row r="818" spans="1:5" ht="21.75" customHeight="1">
      <c r="A818" s="32"/>
      <c r="B818" s="32"/>
      <c r="C818" s="32"/>
      <c r="D818" s="32"/>
      <c r="E818" s="32"/>
    </row>
    <row r="819" spans="1:5" ht="21.75" customHeight="1">
      <c r="A819" s="32"/>
      <c r="B819" s="32"/>
      <c r="C819" s="32"/>
      <c r="D819" s="32"/>
      <c r="E819" s="32"/>
    </row>
    <row r="820" spans="1:5" ht="21.75" customHeight="1">
      <c r="A820" s="32"/>
      <c r="B820" s="32"/>
      <c r="C820" s="32"/>
      <c r="D820" s="32"/>
      <c r="E820" s="32"/>
    </row>
    <row r="821" spans="1:5" ht="21.75" customHeight="1">
      <c r="A821" s="32"/>
      <c r="B821" s="32"/>
      <c r="C821" s="32"/>
      <c r="D821" s="32"/>
      <c r="E821" s="32"/>
    </row>
    <row r="822" spans="1:5" ht="21.75" customHeight="1">
      <c r="A822" s="32"/>
      <c r="B822" s="32"/>
      <c r="C822" s="32"/>
      <c r="D822" s="32"/>
      <c r="E822" s="32"/>
    </row>
    <row r="823" spans="1:5" ht="21.75" customHeight="1">
      <c r="A823" s="32"/>
      <c r="B823" s="32"/>
      <c r="C823" s="32"/>
      <c r="D823" s="32"/>
      <c r="E823" s="32"/>
    </row>
    <row r="824" spans="1:5" ht="21.75" customHeight="1">
      <c r="A824" s="32"/>
      <c r="B824" s="32"/>
      <c r="C824" s="32"/>
      <c r="D824" s="32"/>
      <c r="E824" s="32"/>
    </row>
    <row r="825" spans="1:5" ht="21.75" customHeight="1">
      <c r="A825" s="32"/>
      <c r="B825" s="32"/>
      <c r="C825" s="32"/>
      <c r="D825" s="32"/>
      <c r="E825" s="32"/>
    </row>
    <row r="826" spans="1:5" ht="21.75" customHeight="1">
      <c r="A826" s="32"/>
      <c r="B826" s="32"/>
      <c r="C826" s="32"/>
      <c r="D826" s="32"/>
      <c r="E826" s="32"/>
    </row>
    <row r="827" spans="1:5" ht="21.75" customHeight="1">
      <c r="A827" s="32"/>
      <c r="B827" s="32"/>
      <c r="C827" s="32"/>
      <c r="D827" s="32"/>
      <c r="E827" s="32"/>
    </row>
    <row r="828" spans="1:5" ht="21.75" customHeight="1">
      <c r="A828" s="32"/>
      <c r="B828" s="32"/>
      <c r="C828" s="32"/>
      <c r="D828" s="32"/>
      <c r="E828" s="32"/>
    </row>
    <row r="829" spans="1:5" ht="21.75" customHeight="1">
      <c r="A829" s="32"/>
      <c r="B829" s="32"/>
      <c r="C829" s="32"/>
      <c r="D829" s="32"/>
      <c r="E829" s="32"/>
    </row>
    <row r="830" spans="1:5" ht="21.75" customHeight="1">
      <c r="A830" s="32"/>
      <c r="B830" s="32"/>
      <c r="C830" s="32"/>
      <c r="D830" s="32"/>
      <c r="E830" s="32"/>
    </row>
    <row r="831" spans="1:5" ht="21.75" customHeight="1">
      <c r="A831" s="32"/>
      <c r="B831" s="32"/>
      <c r="C831" s="32"/>
      <c r="D831" s="32"/>
      <c r="E831" s="32"/>
    </row>
    <row r="832" spans="1:5" ht="21.75" customHeight="1">
      <c r="A832" s="32"/>
      <c r="B832" s="32"/>
      <c r="C832" s="32"/>
      <c r="D832" s="32"/>
      <c r="E832" s="32"/>
    </row>
    <row r="833" spans="1:5" ht="21.75" customHeight="1">
      <c r="A833" s="32"/>
      <c r="B833" s="32"/>
      <c r="C833" s="32"/>
      <c r="D833" s="32"/>
      <c r="E833" s="32"/>
    </row>
    <row r="834" spans="1:5" ht="21.75" customHeight="1">
      <c r="A834" s="32"/>
      <c r="B834" s="32"/>
      <c r="C834" s="32"/>
      <c r="D834" s="32"/>
      <c r="E834" s="32"/>
    </row>
    <row r="835" spans="1:5" ht="21.75" customHeight="1">
      <c r="A835" s="32"/>
      <c r="B835" s="32"/>
      <c r="C835" s="32"/>
      <c r="D835" s="32"/>
      <c r="E835" s="32"/>
    </row>
    <row r="836" spans="1:5" ht="21.75" customHeight="1">
      <c r="A836" s="32"/>
      <c r="B836" s="32"/>
      <c r="C836" s="32"/>
      <c r="D836" s="32"/>
      <c r="E836" s="32"/>
    </row>
    <row r="837" spans="1:5" ht="21.75" customHeight="1">
      <c r="A837" s="32"/>
      <c r="B837" s="32"/>
      <c r="C837" s="32"/>
      <c r="D837" s="32"/>
      <c r="E837" s="32"/>
    </row>
    <row r="838" spans="1:5" ht="21.75" customHeight="1">
      <c r="A838" s="32"/>
      <c r="B838" s="32"/>
      <c r="C838" s="32"/>
      <c r="D838" s="32"/>
      <c r="E838" s="32"/>
    </row>
    <row r="839" spans="1:5" ht="21.75" customHeight="1">
      <c r="A839" s="32"/>
      <c r="B839" s="32"/>
      <c r="C839" s="32"/>
      <c r="D839" s="32"/>
      <c r="E839" s="32"/>
    </row>
    <row r="840" spans="1:5" ht="21.75" customHeight="1">
      <c r="A840" s="32"/>
      <c r="B840" s="32"/>
      <c r="C840" s="32"/>
      <c r="D840" s="32"/>
      <c r="E840" s="32"/>
    </row>
    <row r="841" spans="1:5" ht="21.75" customHeight="1">
      <c r="A841" s="32"/>
      <c r="B841" s="32"/>
      <c r="C841" s="32"/>
      <c r="D841" s="32"/>
      <c r="E841" s="32"/>
    </row>
    <row r="842" spans="1:5" ht="21.75" customHeight="1">
      <c r="A842" s="32"/>
      <c r="B842" s="32"/>
      <c r="C842" s="32"/>
      <c r="D842" s="32"/>
      <c r="E842" s="32"/>
    </row>
    <row r="843" spans="1:5" ht="21.75" customHeight="1">
      <c r="A843" s="32"/>
      <c r="B843" s="32"/>
      <c r="C843" s="32"/>
      <c r="D843" s="32"/>
      <c r="E843" s="32"/>
    </row>
    <row r="844" spans="1:5" ht="21.75" customHeight="1">
      <c r="A844" s="32"/>
      <c r="B844" s="32"/>
      <c r="C844" s="32"/>
      <c r="D844" s="32"/>
      <c r="E844" s="32"/>
    </row>
    <row r="845" spans="1:5" ht="21.75" customHeight="1">
      <c r="A845" s="32"/>
      <c r="B845" s="32"/>
      <c r="C845" s="32"/>
      <c r="D845" s="32"/>
      <c r="E845" s="32"/>
    </row>
    <row r="846" spans="1:5" ht="21.75" customHeight="1">
      <c r="A846" s="32"/>
      <c r="B846" s="32"/>
      <c r="C846" s="32"/>
      <c r="D846" s="32"/>
      <c r="E846" s="32"/>
    </row>
    <row r="847" spans="1:5" ht="21.75" customHeight="1">
      <c r="A847" s="32"/>
      <c r="B847" s="32"/>
      <c r="C847" s="32"/>
      <c r="D847" s="32"/>
      <c r="E847" s="32"/>
    </row>
    <row r="848" spans="1:5" ht="21.75" customHeight="1">
      <c r="A848" s="32"/>
      <c r="B848" s="32"/>
      <c r="C848" s="32"/>
      <c r="D848" s="32"/>
      <c r="E848" s="32"/>
    </row>
    <row r="849" spans="1:5" ht="21.75" customHeight="1">
      <c r="A849" s="32"/>
      <c r="B849" s="32"/>
      <c r="C849" s="32"/>
      <c r="D849" s="32"/>
      <c r="E849" s="32"/>
    </row>
    <row r="850" spans="1:5" ht="21.75" customHeight="1">
      <c r="A850" s="32"/>
      <c r="B850" s="32"/>
      <c r="C850" s="32"/>
      <c r="D850" s="32"/>
      <c r="E850" s="32"/>
    </row>
    <row r="851" spans="1:5" ht="21.75" customHeight="1">
      <c r="A851" s="32"/>
      <c r="B851" s="32"/>
      <c r="C851" s="32"/>
      <c r="D851" s="32"/>
      <c r="E851" s="32"/>
    </row>
    <row r="852" spans="1:5" ht="21.75" customHeight="1">
      <c r="A852" s="32"/>
      <c r="B852" s="32"/>
      <c r="C852" s="32"/>
      <c r="D852" s="32"/>
      <c r="E852" s="32"/>
    </row>
    <row r="853" spans="1:5" ht="21.75" customHeight="1">
      <c r="A853" s="32"/>
      <c r="B853" s="32"/>
      <c r="C853" s="32"/>
      <c r="D853" s="32"/>
      <c r="E853" s="32"/>
    </row>
    <row r="854" spans="1:5" ht="21.75" customHeight="1">
      <c r="A854" s="32"/>
      <c r="B854" s="32"/>
      <c r="C854" s="32"/>
      <c r="D854" s="32"/>
      <c r="E854" s="32"/>
    </row>
    <row r="855" spans="1:5" ht="21.75" customHeight="1">
      <c r="A855" s="32"/>
      <c r="B855" s="32"/>
      <c r="C855" s="32"/>
      <c r="D855" s="32"/>
      <c r="E855" s="32"/>
    </row>
    <row r="856" spans="1:5" ht="21.75" customHeight="1">
      <c r="A856" s="32"/>
      <c r="B856" s="32"/>
      <c r="C856" s="32"/>
      <c r="D856" s="32"/>
      <c r="E856" s="32"/>
    </row>
    <row r="857" spans="1:5" ht="21.75" customHeight="1">
      <c r="A857" s="32"/>
      <c r="B857" s="32"/>
      <c r="C857" s="32"/>
      <c r="D857" s="32"/>
      <c r="E857" s="32"/>
    </row>
    <row r="858" spans="1:5" ht="21.75" customHeight="1">
      <c r="A858" s="32"/>
      <c r="B858" s="32"/>
      <c r="C858" s="32"/>
      <c r="D858" s="32"/>
      <c r="E858" s="32"/>
    </row>
    <row r="859" spans="1:5" ht="21.75" customHeight="1">
      <c r="A859" s="32"/>
      <c r="B859" s="32"/>
      <c r="C859" s="32"/>
      <c r="D859" s="32"/>
      <c r="E859" s="32"/>
    </row>
    <row r="860" spans="1:5" ht="21.75" customHeight="1">
      <c r="A860" s="32"/>
      <c r="B860" s="32"/>
      <c r="C860" s="32"/>
      <c r="D860" s="32"/>
      <c r="E860" s="32"/>
    </row>
    <row r="861" spans="1:5" ht="21.75" customHeight="1">
      <c r="A861" s="32"/>
      <c r="B861" s="32"/>
      <c r="C861" s="32"/>
      <c r="D861" s="32"/>
      <c r="E861" s="32"/>
    </row>
    <row r="862" spans="1:5" ht="21.75" customHeight="1">
      <c r="A862" s="32"/>
      <c r="B862" s="32"/>
      <c r="C862" s="32"/>
      <c r="D862" s="32"/>
      <c r="E862" s="32"/>
    </row>
    <row r="863" spans="1:5" ht="21.75" customHeight="1">
      <c r="A863" s="32"/>
      <c r="B863" s="32"/>
      <c r="C863" s="32"/>
      <c r="D863" s="32"/>
      <c r="E863" s="32"/>
    </row>
    <row r="864" spans="1:5" ht="21.75" customHeight="1">
      <c r="A864" s="32"/>
      <c r="B864" s="32"/>
      <c r="C864" s="32"/>
      <c r="D864" s="32"/>
      <c r="E864" s="32"/>
    </row>
    <row r="865" spans="1:5" ht="21.75" customHeight="1">
      <c r="A865" s="32"/>
      <c r="B865" s="32"/>
      <c r="C865" s="32"/>
      <c r="D865" s="32"/>
      <c r="E865" s="32"/>
    </row>
    <row r="866" spans="1:5" ht="21.75" customHeight="1">
      <c r="A866" s="32"/>
      <c r="B866" s="32"/>
      <c r="C866" s="32"/>
      <c r="D866" s="32"/>
      <c r="E866" s="32"/>
    </row>
    <row r="867" spans="1:5" ht="21.75" customHeight="1">
      <c r="A867" s="32"/>
      <c r="B867" s="32"/>
      <c r="C867" s="32"/>
      <c r="D867" s="32"/>
      <c r="E867" s="32"/>
    </row>
    <row r="868" spans="1:5" ht="21.75" customHeight="1">
      <c r="A868" s="32"/>
      <c r="B868" s="32"/>
      <c r="C868" s="32"/>
      <c r="D868" s="32"/>
      <c r="E868" s="32"/>
    </row>
    <row r="869" spans="1:5" ht="21.75" customHeight="1">
      <c r="A869" s="32"/>
      <c r="B869" s="32"/>
      <c r="C869" s="32"/>
      <c r="D869" s="32"/>
      <c r="E869" s="32"/>
    </row>
    <row r="870" spans="1:5" ht="21.75" customHeight="1">
      <c r="A870" s="32"/>
      <c r="B870" s="32"/>
      <c r="C870" s="32"/>
      <c r="D870" s="32"/>
      <c r="E870" s="32"/>
    </row>
    <row r="871" spans="1:5" ht="21.75" customHeight="1">
      <c r="A871" s="32"/>
      <c r="B871" s="32"/>
      <c r="C871" s="32"/>
      <c r="D871" s="32"/>
      <c r="E871" s="32"/>
    </row>
    <row r="872" spans="1:5" ht="21.75" customHeight="1">
      <c r="A872" s="32"/>
      <c r="B872" s="32"/>
      <c r="C872" s="32"/>
      <c r="D872" s="32"/>
      <c r="E872" s="32"/>
    </row>
    <row r="873" spans="1:5" ht="21.75" customHeight="1">
      <c r="A873" s="32"/>
      <c r="B873" s="32"/>
      <c r="C873" s="32"/>
      <c r="D873" s="32"/>
      <c r="E873" s="32"/>
    </row>
    <row r="874" spans="1:5" ht="21.75" customHeight="1">
      <c r="A874" s="32"/>
      <c r="B874" s="32"/>
      <c r="C874" s="32"/>
      <c r="D874" s="32"/>
      <c r="E874" s="32"/>
    </row>
    <row r="875" spans="1:5" ht="21.75" customHeight="1">
      <c r="A875" s="32"/>
      <c r="B875" s="32"/>
      <c r="C875" s="32"/>
      <c r="D875" s="32"/>
      <c r="E875" s="32"/>
    </row>
    <row r="876" spans="1:5" ht="21.75" customHeight="1">
      <c r="A876" s="32"/>
      <c r="B876" s="32"/>
      <c r="C876" s="32"/>
      <c r="D876" s="32"/>
      <c r="E876" s="32"/>
    </row>
    <row r="877" spans="1:5" ht="21.75" customHeight="1">
      <c r="A877" s="32"/>
      <c r="B877" s="32"/>
      <c r="C877" s="32"/>
      <c r="D877" s="32"/>
      <c r="E877" s="32"/>
    </row>
    <row r="878" spans="1:5" ht="21.75" customHeight="1">
      <c r="A878" s="32"/>
      <c r="B878" s="32"/>
      <c r="C878" s="32"/>
      <c r="D878" s="32"/>
      <c r="E878" s="32"/>
    </row>
    <row r="879" spans="1:5" ht="21.75" customHeight="1">
      <c r="A879" s="32"/>
      <c r="B879" s="32"/>
      <c r="C879" s="32"/>
      <c r="D879" s="32"/>
      <c r="E879" s="32"/>
    </row>
    <row r="880" spans="1:5" ht="21.75" customHeight="1">
      <c r="A880" s="32"/>
      <c r="B880" s="32"/>
      <c r="C880" s="32"/>
      <c r="D880" s="32"/>
      <c r="E880" s="32"/>
    </row>
    <row r="881" spans="1:5" ht="21.75" customHeight="1">
      <c r="A881" s="32"/>
      <c r="B881" s="32"/>
      <c r="C881" s="32"/>
      <c r="D881" s="32"/>
      <c r="E881" s="32"/>
    </row>
    <row r="882" spans="1:5" ht="21.75" customHeight="1">
      <c r="A882" s="32"/>
      <c r="B882" s="32"/>
      <c r="C882" s="32"/>
      <c r="D882" s="32"/>
      <c r="E882" s="32"/>
    </row>
    <row r="883" spans="1:5" ht="21.75" customHeight="1">
      <c r="A883" s="32"/>
      <c r="B883" s="32"/>
      <c r="C883" s="32"/>
      <c r="D883" s="32"/>
      <c r="E883" s="32"/>
    </row>
    <row r="884" spans="1:5" ht="21.75" customHeight="1">
      <c r="A884" s="32"/>
      <c r="B884" s="32"/>
      <c r="C884" s="32"/>
      <c r="D884" s="32"/>
      <c r="E884" s="32"/>
    </row>
    <row r="885" spans="1:5" ht="21.75" customHeight="1">
      <c r="A885" s="32"/>
      <c r="B885" s="32"/>
      <c r="C885" s="32"/>
      <c r="D885" s="32"/>
      <c r="E885" s="32"/>
    </row>
    <row r="886" spans="1:5" ht="21.75" customHeight="1">
      <c r="A886" s="32"/>
      <c r="B886" s="32"/>
      <c r="C886" s="32"/>
      <c r="D886" s="32"/>
      <c r="E886" s="32"/>
    </row>
    <row r="887" spans="1:5" ht="21.75" customHeight="1">
      <c r="A887" s="32"/>
      <c r="B887" s="32"/>
      <c r="C887" s="32"/>
      <c r="D887" s="32"/>
      <c r="E887" s="32"/>
    </row>
    <row r="888" spans="1:5" ht="21.75" customHeight="1">
      <c r="A888" s="32"/>
      <c r="B888" s="32"/>
      <c r="C888" s="32"/>
      <c r="D888" s="32"/>
      <c r="E888" s="32"/>
    </row>
    <row r="889" spans="1:5" ht="21.75" customHeight="1">
      <c r="A889" s="32"/>
      <c r="B889" s="32"/>
      <c r="C889" s="32"/>
      <c r="D889" s="32"/>
      <c r="E889" s="32"/>
    </row>
    <row r="890" spans="1:5" ht="21.75" customHeight="1">
      <c r="A890" s="32"/>
      <c r="B890" s="32"/>
      <c r="C890" s="32"/>
      <c r="D890" s="32"/>
      <c r="E890" s="32"/>
    </row>
    <row r="891" spans="1:5" ht="21.75" customHeight="1">
      <c r="A891" s="32"/>
      <c r="B891" s="32"/>
      <c r="C891" s="32"/>
      <c r="D891" s="32"/>
      <c r="E891" s="32"/>
    </row>
    <row r="892" spans="1:5" ht="21.75" customHeight="1">
      <c r="A892" s="32"/>
      <c r="B892" s="32"/>
      <c r="C892" s="32"/>
      <c r="D892" s="32"/>
      <c r="E892" s="32"/>
    </row>
    <row r="893" spans="1:5" ht="21.75" customHeight="1">
      <c r="A893" s="32"/>
      <c r="B893" s="32"/>
      <c r="C893" s="32"/>
      <c r="D893" s="32"/>
      <c r="E893" s="32"/>
    </row>
    <row r="894" spans="1:5" ht="21.75" customHeight="1">
      <c r="A894" s="32"/>
      <c r="B894" s="32"/>
      <c r="C894" s="32"/>
      <c r="D894" s="32"/>
      <c r="E894" s="32"/>
    </row>
    <row r="895" spans="1:5" ht="21.75" customHeight="1">
      <c r="A895" s="32"/>
      <c r="B895" s="32"/>
      <c r="C895" s="32"/>
      <c r="D895" s="32"/>
      <c r="E895" s="32"/>
    </row>
    <row r="896" spans="1:5" ht="21.75" customHeight="1">
      <c r="A896" s="32"/>
      <c r="B896" s="32"/>
      <c r="C896" s="32"/>
      <c r="D896" s="32"/>
      <c r="E896" s="32"/>
    </row>
    <row r="897" spans="1:5" ht="21.75" customHeight="1">
      <c r="A897" s="32"/>
      <c r="B897" s="32"/>
      <c r="C897" s="32"/>
      <c r="D897" s="32"/>
      <c r="E897" s="32"/>
    </row>
    <row r="898" spans="1:5" ht="21.75" customHeight="1">
      <c r="A898" s="32"/>
      <c r="B898" s="32"/>
      <c r="C898" s="32"/>
      <c r="D898" s="32"/>
      <c r="E898" s="32"/>
    </row>
    <row r="899" spans="1:5" ht="21.75" customHeight="1">
      <c r="A899" s="32"/>
      <c r="B899" s="32"/>
      <c r="C899" s="32"/>
      <c r="D899" s="32"/>
      <c r="E899" s="32"/>
    </row>
    <row r="900" spans="1:5" ht="21.75" customHeight="1">
      <c r="A900" s="32"/>
      <c r="B900" s="32"/>
      <c r="C900" s="32"/>
      <c r="D900" s="32"/>
      <c r="E900" s="32"/>
    </row>
    <row r="901" spans="1:5" ht="21.75" customHeight="1">
      <c r="A901" s="32"/>
      <c r="B901" s="32"/>
      <c r="C901" s="32"/>
      <c r="D901" s="32"/>
      <c r="E901" s="32"/>
    </row>
    <row r="902" spans="1:5" ht="21.75" customHeight="1">
      <c r="A902" s="32"/>
      <c r="B902" s="32"/>
      <c r="C902" s="32"/>
      <c r="D902" s="32"/>
      <c r="E902" s="32"/>
    </row>
    <row r="903" spans="1:5" ht="21.75" customHeight="1">
      <c r="A903" s="32"/>
      <c r="B903" s="32"/>
      <c r="C903" s="32"/>
      <c r="D903" s="32"/>
      <c r="E903" s="32"/>
    </row>
    <row r="904" spans="1:5" ht="21.75" customHeight="1">
      <c r="A904" s="32"/>
      <c r="B904" s="32"/>
      <c r="C904" s="32"/>
      <c r="D904" s="32"/>
      <c r="E904" s="32"/>
    </row>
    <row r="905" spans="1:5" ht="21.75" customHeight="1">
      <c r="A905" s="32"/>
      <c r="B905" s="32"/>
      <c r="C905" s="32"/>
      <c r="D905" s="32"/>
      <c r="E905" s="32"/>
    </row>
    <row r="906" spans="1:5" ht="21.75" customHeight="1">
      <c r="A906" s="32"/>
      <c r="B906" s="32"/>
      <c r="C906" s="32"/>
      <c r="D906" s="32"/>
      <c r="E906" s="32"/>
    </row>
    <row r="907" spans="1:5" ht="21.75" customHeight="1">
      <c r="A907" s="32"/>
      <c r="B907" s="32"/>
      <c r="C907" s="32"/>
      <c r="D907" s="32"/>
      <c r="E907" s="32"/>
    </row>
    <row r="908" spans="1:5" ht="21.75" customHeight="1">
      <c r="A908" s="32"/>
      <c r="B908" s="32"/>
      <c r="C908" s="32"/>
      <c r="D908" s="32"/>
      <c r="E908" s="32"/>
    </row>
    <row r="909" spans="1:5" ht="21.75" customHeight="1">
      <c r="A909" s="32"/>
      <c r="B909" s="32"/>
      <c r="C909" s="32"/>
      <c r="D909" s="32"/>
      <c r="E909" s="32"/>
    </row>
    <row r="910" spans="1:5" ht="21.75" customHeight="1">
      <c r="A910" s="32"/>
      <c r="B910" s="32"/>
      <c r="C910" s="32"/>
      <c r="D910" s="32"/>
      <c r="E910" s="32"/>
    </row>
    <row r="911" spans="1:5" ht="21.75" customHeight="1">
      <c r="A911" s="32"/>
      <c r="B911" s="32"/>
      <c r="C911" s="32"/>
      <c r="D911" s="32"/>
      <c r="E911" s="32"/>
    </row>
    <row r="912" spans="1:5" ht="21.75" customHeight="1">
      <c r="A912" s="32"/>
      <c r="B912" s="32"/>
      <c r="C912" s="32"/>
      <c r="D912" s="32"/>
      <c r="E912" s="32"/>
    </row>
    <row r="913" spans="1:5" ht="21.75" customHeight="1">
      <c r="A913" s="32"/>
      <c r="B913" s="32"/>
      <c r="C913" s="32"/>
      <c r="D913" s="32"/>
      <c r="E913" s="32"/>
    </row>
    <row r="914" spans="1:5" ht="21.75" customHeight="1">
      <c r="A914" s="32"/>
      <c r="B914" s="32"/>
      <c r="C914" s="32"/>
      <c r="D914" s="32"/>
      <c r="E914" s="32"/>
    </row>
    <row r="915" spans="1:5" ht="21.75" customHeight="1">
      <c r="A915" s="32"/>
      <c r="B915" s="32"/>
      <c r="C915" s="32"/>
      <c r="D915" s="32"/>
      <c r="E915" s="32"/>
    </row>
    <row r="916" spans="1:5" ht="21.75" customHeight="1">
      <c r="A916" s="32"/>
      <c r="B916" s="32"/>
      <c r="C916" s="32"/>
      <c r="D916" s="32"/>
      <c r="E916" s="32"/>
    </row>
    <row r="917" spans="1:5" ht="21.75" customHeight="1">
      <c r="A917" s="32"/>
      <c r="B917" s="32"/>
      <c r="C917" s="32"/>
      <c r="D917" s="32"/>
      <c r="E917" s="32"/>
    </row>
    <row r="918" spans="1:5" ht="21.75" customHeight="1">
      <c r="A918" s="32"/>
      <c r="B918" s="32"/>
      <c r="C918" s="32"/>
      <c r="D918" s="32"/>
      <c r="E918" s="32"/>
    </row>
    <row r="919" spans="1:5" ht="21.75" customHeight="1">
      <c r="A919" s="32"/>
      <c r="B919" s="32"/>
      <c r="C919" s="32"/>
      <c r="D919" s="32"/>
      <c r="E919" s="32"/>
    </row>
    <row r="920" spans="1:5" ht="21.75" customHeight="1">
      <c r="A920" s="32"/>
      <c r="B920" s="32"/>
      <c r="C920" s="32"/>
      <c r="D920" s="32"/>
      <c r="E920" s="32"/>
    </row>
    <row r="921" spans="1:5" ht="21.75" customHeight="1">
      <c r="A921" s="32"/>
      <c r="B921" s="32"/>
      <c r="C921" s="32"/>
      <c r="D921" s="32"/>
      <c r="E921" s="32"/>
    </row>
    <row r="922" spans="1:5" ht="21.75" customHeight="1">
      <c r="A922" s="32"/>
      <c r="B922" s="32"/>
      <c r="C922" s="32"/>
      <c r="D922" s="32"/>
      <c r="E922" s="32"/>
    </row>
    <row r="923" spans="1:5" ht="21.75" customHeight="1">
      <c r="A923" s="32"/>
      <c r="B923" s="32"/>
      <c r="C923" s="32"/>
      <c r="D923" s="32"/>
      <c r="E923" s="32"/>
    </row>
    <row r="924" spans="1:5" ht="21.75" customHeight="1">
      <c r="A924" s="32"/>
      <c r="B924" s="32"/>
      <c r="C924" s="32"/>
      <c r="D924" s="32"/>
      <c r="E924" s="32"/>
    </row>
    <row r="925" spans="1:5" ht="21.75" customHeight="1">
      <c r="A925" s="32"/>
      <c r="B925" s="32"/>
      <c r="C925" s="32"/>
      <c r="D925" s="32"/>
      <c r="E925" s="32"/>
    </row>
    <row r="926" spans="1:5" ht="21.75" customHeight="1">
      <c r="A926" s="32"/>
      <c r="B926" s="32"/>
      <c r="C926" s="32"/>
      <c r="D926" s="32"/>
      <c r="E926" s="32"/>
    </row>
    <row r="927" spans="1:5" ht="21.75" customHeight="1">
      <c r="A927" s="32"/>
      <c r="B927" s="32"/>
      <c r="C927" s="32"/>
      <c r="D927" s="32"/>
      <c r="E927" s="32"/>
    </row>
    <row r="928" spans="1:5" ht="21.75" customHeight="1">
      <c r="A928" s="32"/>
      <c r="B928" s="32"/>
      <c r="C928" s="32"/>
      <c r="D928" s="32"/>
      <c r="E928" s="32"/>
    </row>
    <row r="929" spans="1:5" ht="21.75" customHeight="1">
      <c r="A929" s="32"/>
      <c r="B929" s="32"/>
      <c r="C929" s="32"/>
      <c r="D929" s="32"/>
      <c r="E929" s="32"/>
    </row>
    <row r="930" spans="1:5" ht="21.75" customHeight="1">
      <c r="A930" s="32"/>
      <c r="B930" s="32"/>
      <c r="C930" s="32"/>
      <c r="D930" s="32"/>
      <c r="E930" s="32"/>
    </row>
    <row r="931" spans="1:5" ht="21.75" customHeight="1">
      <c r="A931" s="32"/>
      <c r="B931" s="32"/>
      <c r="C931" s="32"/>
      <c r="D931" s="32"/>
      <c r="E931" s="32"/>
    </row>
    <row r="932" spans="1:5" ht="21.75" customHeight="1">
      <c r="A932" s="32"/>
      <c r="B932" s="32"/>
      <c r="C932" s="32"/>
      <c r="D932" s="32"/>
      <c r="E932" s="32"/>
    </row>
    <row r="933" spans="1:5" ht="21.75" customHeight="1">
      <c r="A933" s="32"/>
      <c r="B933" s="32"/>
      <c r="C933" s="32"/>
      <c r="D933" s="32"/>
      <c r="E933" s="32"/>
    </row>
    <row r="934" spans="1:5" ht="21.75" customHeight="1">
      <c r="A934" s="32"/>
      <c r="B934" s="32"/>
      <c r="C934" s="32"/>
      <c r="D934" s="32"/>
      <c r="E934" s="32"/>
    </row>
    <row r="935" spans="1:5" ht="21.75" customHeight="1">
      <c r="A935" s="32"/>
      <c r="B935" s="32"/>
      <c r="C935" s="32"/>
      <c r="D935" s="32"/>
      <c r="E935" s="32"/>
    </row>
    <row r="936" spans="1:5" ht="21.75" customHeight="1">
      <c r="A936" s="32"/>
      <c r="B936" s="32"/>
      <c r="C936" s="32"/>
      <c r="D936" s="32"/>
      <c r="E936" s="32"/>
    </row>
    <row r="937" spans="1:5" ht="21.75" customHeight="1">
      <c r="A937" s="32"/>
      <c r="B937" s="32"/>
      <c r="C937" s="32"/>
      <c r="D937" s="32"/>
      <c r="E937" s="32"/>
    </row>
    <row r="938" spans="1:5" ht="21.75" customHeight="1">
      <c r="A938" s="32"/>
      <c r="B938" s="32"/>
      <c r="C938" s="32"/>
      <c r="D938" s="32"/>
      <c r="E938" s="32"/>
    </row>
    <row r="939" spans="1:5" ht="21.75" customHeight="1">
      <c r="A939" s="32"/>
      <c r="B939" s="32"/>
      <c r="C939" s="32"/>
      <c r="D939" s="32"/>
      <c r="E939" s="32"/>
    </row>
    <row r="940" spans="1:5" ht="21.75" customHeight="1">
      <c r="A940" s="32"/>
      <c r="B940" s="32"/>
      <c r="C940" s="32"/>
      <c r="D940" s="32"/>
      <c r="E940" s="32"/>
    </row>
    <row r="941" spans="1:5" ht="21.75" customHeight="1">
      <c r="A941" s="32"/>
      <c r="B941" s="32"/>
      <c r="C941" s="32"/>
      <c r="D941" s="32"/>
      <c r="E941" s="32"/>
    </row>
    <row r="942" spans="1:5" ht="21.75" customHeight="1">
      <c r="A942" s="32"/>
      <c r="B942" s="32"/>
      <c r="C942" s="32"/>
      <c r="D942" s="32"/>
      <c r="E942" s="32"/>
    </row>
    <row r="943" spans="1:5" ht="21.75" customHeight="1">
      <c r="A943" s="32"/>
      <c r="B943" s="32"/>
      <c r="C943" s="32"/>
      <c r="D943" s="32"/>
      <c r="E943" s="32"/>
    </row>
    <row r="944" spans="1:5" ht="21.75" customHeight="1">
      <c r="A944" s="32"/>
      <c r="B944" s="32"/>
      <c r="C944" s="32"/>
      <c r="D944" s="32"/>
      <c r="E944" s="32"/>
    </row>
    <row r="945" spans="1:5" ht="21.75" customHeight="1">
      <c r="A945" s="32"/>
      <c r="B945" s="32"/>
      <c r="C945" s="32"/>
      <c r="D945" s="32"/>
      <c r="E945" s="32"/>
    </row>
    <row r="946" spans="1:5" ht="21.75" customHeight="1">
      <c r="A946" s="32"/>
      <c r="B946" s="32"/>
      <c r="C946" s="32"/>
      <c r="D946" s="32"/>
      <c r="E946" s="32"/>
    </row>
    <row r="947" spans="1:5" ht="21.75" customHeight="1">
      <c r="A947" s="32"/>
      <c r="B947" s="32"/>
      <c r="C947" s="32"/>
      <c r="D947" s="32"/>
      <c r="E947" s="32"/>
    </row>
    <row r="948" spans="1:5" ht="21.75" customHeight="1">
      <c r="A948" s="32"/>
      <c r="B948" s="32"/>
      <c r="C948" s="32"/>
      <c r="D948" s="32"/>
      <c r="E948" s="32"/>
    </row>
    <row r="949" spans="1:5" ht="21.75" customHeight="1">
      <c r="A949" s="32"/>
      <c r="B949" s="32"/>
      <c r="C949" s="32"/>
      <c r="D949" s="32"/>
      <c r="E949" s="32"/>
    </row>
    <row r="950" spans="1:5" ht="21.75" customHeight="1">
      <c r="A950" s="32"/>
      <c r="B950" s="32"/>
      <c r="C950" s="32"/>
      <c r="D950" s="32"/>
      <c r="E950" s="32"/>
    </row>
    <row r="951" spans="1:5" ht="21.75" customHeight="1">
      <c r="A951" s="32"/>
      <c r="B951" s="32"/>
      <c r="C951" s="32"/>
      <c r="D951" s="32"/>
      <c r="E951" s="32"/>
    </row>
    <row r="952" spans="1:5" ht="21.75" customHeight="1">
      <c r="A952" s="32"/>
      <c r="B952" s="32"/>
      <c r="C952" s="32"/>
      <c r="D952" s="32"/>
      <c r="E952" s="32"/>
    </row>
    <row r="953" spans="1:5" ht="21.75" customHeight="1">
      <c r="A953" s="32"/>
      <c r="B953" s="32"/>
      <c r="C953" s="32"/>
      <c r="D953" s="32"/>
      <c r="E953" s="32"/>
    </row>
    <row r="954" spans="1:5" ht="21.75" customHeight="1">
      <c r="A954" s="32"/>
      <c r="B954" s="32"/>
      <c r="C954" s="32"/>
      <c r="D954" s="32"/>
      <c r="E954" s="32"/>
    </row>
    <row r="955" spans="1:5" ht="21.75" customHeight="1">
      <c r="A955" s="32"/>
      <c r="B955" s="32"/>
      <c r="C955" s="32"/>
      <c r="D955" s="32"/>
      <c r="E955" s="32"/>
    </row>
    <row r="956" spans="1:5" ht="21.75" customHeight="1">
      <c r="A956" s="32"/>
      <c r="B956" s="32"/>
      <c r="C956" s="32"/>
      <c r="D956" s="32"/>
      <c r="E956" s="32"/>
    </row>
    <row r="957" spans="1:5" ht="21.75" customHeight="1">
      <c r="A957" s="32"/>
      <c r="B957" s="32"/>
      <c r="C957" s="32"/>
      <c r="D957" s="32"/>
      <c r="E957" s="32"/>
    </row>
    <row r="958" spans="1:5" ht="21.75" customHeight="1">
      <c r="A958" s="32"/>
      <c r="B958" s="32"/>
      <c r="C958" s="32"/>
      <c r="D958" s="32"/>
      <c r="E958" s="32"/>
    </row>
    <row r="959" spans="1:5" ht="21.75" customHeight="1">
      <c r="A959" s="32"/>
      <c r="B959" s="32"/>
      <c r="C959" s="32"/>
      <c r="D959" s="32"/>
      <c r="E959" s="32"/>
    </row>
    <row r="960" spans="1:5" ht="21.75" customHeight="1">
      <c r="A960" s="32"/>
      <c r="B960" s="32"/>
      <c r="C960" s="32"/>
      <c r="D960" s="32"/>
      <c r="E960" s="32"/>
    </row>
    <row r="961" spans="1:5" ht="21.75" customHeight="1">
      <c r="A961" s="32"/>
      <c r="B961" s="32"/>
      <c r="C961" s="32"/>
      <c r="D961" s="32"/>
      <c r="E961" s="32"/>
    </row>
    <row r="962" spans="1:5" ht="21.75" customHeight="1">
      <c r="A962" s="32"/>
      <c r="B962" s="32"/>
      <c r="C962" s="32"/>
      <c r="D962" s="32"/>
      <c r="E962" s="32"/>
    </row>
    <row r="963" spans="1:5" ht="21.75" customHeight="1">
      <c r="A963" s="32"/>
      <c r="B963" s="32"/>
      <c r="C963" s="32"/>
      <c r="D963" s="32"/>
      <c r="E963" s="32"/>
    </row>
    <row r="964" spans="1:5" ht="21.75" customHeight="1">
      <c r="A964" s="32"/>
      <c r="B964" s="32"/>
      <c r="C964" s="32"/>
      <c r="D964" s="32"/>
      <c r="E964" s="32"/>
    </row>
    <row r="965" spans="1:5" ht="21.75" customHeight="1">
      <c r="A965" s="32"/>
      <c r="B965" s="32"/>
      <c r="C965" s="32"/>
      <c r="D965" s="32"/>
      <c r="E965" s="32"/>
    </row>
    <row r="966" spans="1:5" ht="21.75" customHeight="1">
      <c r="A966" s="32"/>
      <c r="B966" s="32"/>
      <c r="C966" s="32"/>
      <c r="D966" s="32"/>
      <c r="E966" s="32"/>
    </row>
    <row r="967" spans="1:5" ht="21.75" customHeight="1">
      <c r="A967" s="32"/>
      <c r="B967" s="32"/>
      <c r="C967" s="32"/>
      <c r="D967" s="32"/>
      <c r="E967" s="32"/>
    </row>
    <row r="968" spans="1:5" ht="21.75" customHeight="1">
      <c r="A968" s="32"/>
      <c r="B968" s="32"/>
      <c r="C968" s="32"/>
      <c r="D968" s="32"/>
      <c r="E968" s="32"/>
    </row>
    <row r="969" spans="1:5" ht="21.75" customHeight="1">
      <c r="A969" s="32"/>
      <c r="B969" s="32"/>
      <c r="C969" s="32"/>
      <c r="D969" s="32"/>
      <c r="E969" s="32"/>
    </row>
    <row r="970" spans="1:5" ht="21.75" customHeight="1">
      <c r="A970" s="32"/>
      <c r="B970" s="32"/>
      <c r="C970" s="32"/>
      <c r="D970" s="32"/>
      <c r="E970" s="32"/>
    </row>
    <row r="971" spans="1:5" ht="21.75" customHeight="1">
      <c r="A971" s="32"/>
      <c r="B971" s="32"/>
      <c r="C971" s="32"/>
      <c r="D971" s="32"/>
      <c r="E971" s="32"/>
    </row>
    <row r="972" spans="1:5" ht="21.75" customHeight="1">
      <c r="A972" s="32"/>
      <c r="B972" s="32"/>
      <c r="C972" s="32"/>
      <c r="D972" s="32"/>
      <c r="E972" s="32"/>
    </row>
    <row r="973" spans="1:5" ht="21.75" customHeight="1">
      <c r="A973" s="32"/>
      <c r="B973" s="32"/>
      <c r="C973" s="32"/>
      <c r="D973" s="32"/>
      <c r="E973" s="32"/>
    </row>
    <row r="974" spans="1:5" ht="21.75" customHeight="1">
      <c r="A974" s="32"/>
      <c r="B974" s="32"/>
      <c r="C974" s="32"/>
      <c r="D974" s="32"/>
      <c r="E974" s="32"/>
    </row>
    <row r="975" spans="1:5" ht="21.75" customHeight="1">
      <c r="A975" s="32"/>
      <c r="B975" s="32"/>
      <c r="C975" s="32"/>
      <c r="D975" s="32"/>
      <c r="E975" s="32"/>
    </row>
    <row r="976" spans="1:5" ht="21.75" customHeight="1">
      <c r="A976" s="32"/>
      <c r="B976" s="32"/>
      <c r="C976" s="32"/>
      <c r="D976" s="32"/>
      <c r="E976" s="32"/>
    </row>
    <row r="977" spans="1:5" ht="21.75" customHeight="1">
      <c r="A977" s="32"/>
      <c r="B977" s="32"/>
      <c r="C977" s="32"/>
      <c r="D977" s="32"/>
      <c r="E977" s="32"/>
    </row>
    <row r="978" spans="1:5" ht="21.75" customHeight="1">
      <c r="A978" s="32"/>
      <c r="B978" s="32"/>
      <c r="C978" s="32"/>
      <c r="D978" s="32"/>
      <c r="E978" s="32"/>
    </row>
    <row r="979" spans="1:5" ht="21.75" customHeight="1">
      <c r="A979" s="32"/>
      <c r="B979" s="32"/>
      <c r="C979" s="32"/>
      <c r="D979" s="32"/>
      <c r="E979" s="32"/>
    </row>
    <row r="980" spans="1:5" ht="21.75" customHeight="1">
      <c r="A980" s="32"/>
      <c r="B980" s="32"/>
      <c r="C980" s="32"/>
      <c r="D980" s="32"/>
      <c r="E980" s="32"/>
    </row>
    <row r="981" spans="1:5" ht="21.75" customHeight="1">
      <c r="A981" s="32"/>
      <c r="B981" s="32"/>
      <c r="C981" s="32"/>
      <c r="D981" s="32"/>
      <c r="E981" s="32"/>
    </row>
    <row r="982" spans="1:5" ht="21.75" customHeight="1">
      <c r="A982" s="32"/>
      <c r="B982" s="32"/>
      <c r="C982" s="32"/>
      <c r="D982" s="32"/>
      <c r="E982" s="32"/>
    </row>
    <row r="983" spans="1:5" ht="21.75" customHeight="1">
      <c r="A983" s="32"/>
      <c r="B983" s="32"/>
      <c r="C983" s="32"/>
      <c r="D983" s="32"/>
      <c r="E983" s="32"/>
    </row>
    <row r="984" spans="1:5" ht="21.75" customHeight="1">
      <c r="A984" s="32"/>
      <c r="B984" s="32"/>
      <c r="C984" s="32"/>
      <c r="D984" s="32"/>
      <c r="E984" s="32"/>
    </row>
    <row r="985" spans="1:5" ht="21.75" customHeight="1">
      <c r="A985" s="32"/>
      <c r="B985" s="32"/>
      <c r="C985" s="32"/>
      <c r="D985" s="32"/>
      <c r="E985" s="32"/>
    </row>
    <row r="986" spans="1:5" ht="21.75" customHeight="1">
      <c r="A986" s="32"/>
      <c r="B986" s="32"/>
      <c r="C986" s="32"/>
      <c r="D986" s="32"/>
      <c r="E986" s="32"/>
    </row>
    <row r="987" spans="1:5" ht="21.75" customHeight="1">
      <c r="A987" s="32"/>
      <c r="B987" s="32"/>
      <c r="C987" s="32"/>
      <c r="D987" s="32"/>
      <c r="E987" s="32"/>
    </row>
    <row r="988" spans="1:5" ht="21.75" customHeight="1">
      <c r="A988" s="32"/>
      <c r="B988" s="32"/>
      <c r="C988" s="32"/>
      <c r="D988" s="32"/>
      <c r="E988" s="32"/>
    </row>
    <row r="989" spans="1:5" ht="21.75" customHeight="1">
      <c r="A989" s="32"/>
      <c r="B989" s="32"/>
      <c r="C989" s="32"/>
      <c r="D989" s="32"/>
      <c r="E989" s="32"/>
    </row>
    <row r="990" spans="1:5" ht="21.75" customHeight="1">
      <c r="A990" s="32"/>
      <c r="B990" s="32"/>
      <c r="C990" s="32"/>
      <c r="D990" s="32"/>
      <c r="E990" s="32"/>
    </row>
    <row r="991" spans="1:5" ht="21.75" customHeight="1">
      <c r="A991" s="32"/>
      <c r="B991" s="32"/>
      <c r="C991" s="32"/>
      <c r="D991" s="32"/>
      <c r="E991" s="32"/>
    </row>
    <row r="992" spans="1:5" ht="21.75" customHeight="1">
      <c r="A992" s="32"/>
      <c r="B992" s="32"/>
      <c r="C992" s="32"/>
      <c r="D992" s="32"/>
      <c r="E992" s="32"/>
    </row>
    <row r="993" spans="1:5" ht="21.75" customHeight="1">
      <c r="A993" s="32"/>
      <c r="B993" s="32"/>
      <c r="C993" s="32"/>
      <c r="D993" s="32"/>
      <c r="E993" s="32"/>
    </row>
    <row r="994" spans="1:5" ht="21.75" customHeight="1">
      <c r="A994" s="32"/>
      <c r="B994" s="32"/>
      <c r="C994" s="32"/>
      <c r="D994" s="32"/>
      <c r="E994" s="32"/>
    </row>
    <row r="995" spans="1:5" ht="21.75" customHeight="1">
      <c r="A995" s="32"/>
      <c r="B995" s="32"/>
      <c r="C995" s="32"/>
      <c r="D995" s="32"/>
      <c r="E995" s="32"/>
    </row>
    <row r="996" spans="1:5" ht="21.75" customHeight="1">
      <c r="A996" s="32"/>
      <c r="B996" s="32"/>
      <c r="C996" s="32"/>
      <c r="D996" s="32"/>
      <c r="E996" s="32"/>
    </row>
    <row r="997" spans="1:5" ht="21.75" customHeight="1">
      <c r="A997" s="32"/>
      <c r="B997" s="32"/>
      <c r="C997" s="32"/>
      <c r="D997" s="32"/>
      <c r="E997" s="32"/>
    </row>
    <row r="998" spans="1:5" ht="21.75" customHeight="1">
      <c r="A998" s="32"/>
      <c r="B998" s="32"/>
      <c r="C998" s="32"/>
      <c r="D998" s="32"/>
      <c r="E998" s="32"/>
    </row>
    <row r="999" spans="1:5" ht="21.75" customHeight="1">
      <c r="A999" s="32"/>
      <c r="B999" s="32"/>
      <c r="C999" s="32"/>
      <c r="D999" s="32"/>
      <c r="E999" s="32"/>
    </row>
    <row r="1000" spans="1:5" ht="21.75" customHeight="1">
      <c r="A1000" s="32"/>
      <c r="B1000" s="32"/>
      <c r="C1000" s="32"/>
      <c r="D1000" s="32"/>
      <c r="E1000" s="32"/>
    </row>
    <row r="1001" spans="1:5" ht="21.75" customHeight="1">
      <c r="C1001" s="32"/>
    </row>
    <row r="1002" spans="1:5" ht="21.75" customHeight="1">
      <c r="C1002" s="32"/>
    </row>
    <row r="1003" spans="1:5" ht="21.75" customHeight="1">
      <c r="C1003" s="32"/>
    </row>
    <row r="1004" spans="1:5" ht="21.75" customHeight="1">
      <c r="C1004" s="32"/>
    </row>
  </sheetData>
  <mergeCells count="22">
    <mergeCell ref="B60:B62"/>
    <mergeCell ref="L45:N45"/>
    <mergeCell ref="L46:N46"/>
    <mergeCell ref="L47:N47"/>
    <mergeCell ref="L48:N48"/>
    <mergeCell ref="L49:N49"/>
    <mergeCell ref="B50:B52"/>
    <mergeCell ref="B10:B12"/>
    <mergeCell ref="B16:B18"/>
    <mergeCell ref="B40:B41"/>
    <mergeCell ref="B20:B21"/>
    <mergeCell ref="B23:B26"/>
    <mergeCell ref="B27:B28"/>
    <mergeCell ref="B29:B31"/>
    <mergeCell ref="B32:B33"/>
    <mergeCell ref="B35:B37"/>
    <mergeCell ref="B7:B9"/>
    <mergeCell ref="A1:A4"/>
    <mergeCell ref="B1:B4"/>
    <mergeCell ref="C1:C4"/>
    <mergeCell ref="D1:E3"/>
    <mergeCell ref="B5:B6"/>
  </mergeCells>
  <conditionalFormatting sqref="D5:D67">
    <cfRule type="duplicateValues" dxfId="0" priority="16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005"/>
  <sheetViews>
    <sheetView workbookViewId="0">
      <selection activeCell="H33" sqref="H33"/>
    </sheetView>
  </sheetViews>
  <sheetFormatPr defaultRowHeight="14.5"/>
  <cols>
    <col min="1" max="1" width="80.7265625" style="1" customWidth="1"/>
    <col min="2" max="2" width="28.7265625" style="28" bestFit="1" customWidth="1"/>
  </cols>
  <sheetData>
    <row r="1" spans="1:2">
      <c r="A1" s="289" t="s">
        <v>1</v>
      </c>
      <c r="B1" s="285" t="s">
        <v>391</v>
      </c>
    </row>
    <row r="2" spans="1:2">
      <c r="A2" s="290"/>
      <c r="B2" s="286"/>
    </row>
    <row r="3" spans="1:2">
      <c r="A3" s="290"/>
      <c r="B3" s="286"/>
    </row>
    <row r="4" spans="1:2">
      <c r="A4" s="291"/>
      <c r="B4" s="287"/>
    </row>
    <row r="5" spans="1:2">
      <c r="A5" s="6" t="s">
        <v>40</v>
      </c>
      <c r="B5" s="24" t="s">
        <v>286</v>
      </c>
    </row>
    <row r="6" spans="1:2">
      <c r="A6" s="7" t="s">
        <v>41</v>
      </c>
      <c r="B6" s="24" t="s">
        <v>286</v>
      </c>
    </row>
    <row r="7" spans="1:2">
      <c r="A7" s="6" t="s">
        <v>43</v>
      </c>
      <c r="B7" s="24" t="s">
        <v>392</v>
      </c>
    </row>
    <row r="8" spans="1:2">
      <c r="A8" s="8" t="s">
        <v>45</v>
      </c>
      <c r="B8" s="25" t="s">
        <v>287</v>
      </c>
    </row>
    <row r="9" spans="1:2">
      <c r="A9" s="7" t="s">
        <v>46</v>
      </c>
      <c r="B9" s="25" t="s">
        <v>288</v>
      </c>
    </row>
    <row r="10" spans="1:2">
      <c r="A10" s="7" t="s">
        <v>48</v>
      </c>
      <c r="B10" s="25" t="s">
        <v>393</v>
      </c>
    </row>
    <row r="11" spans="1:2">
      <c r="A11" s="6" t="s">
        <v>49</v>
      </c>
      <c r="B11" s="24" t="s">
        <v>290</v>
      </c>
    </row>
    <row r="12" spans="1:2">
      <c r="A12" s="7" t="s">
        <v>50</v>
      </c>
      <c r="B12" s="25" t="s">
        <v>291</v>
      </c>
    </row>
    <row r="13" spans="1:2">
      <c r="A13" s="7" t="s">
        <v>51</v>
      </c>
      <c r="B13" s="24" t="s">
        <v>292</v>
      </c>
    </row>
    <row r="14" spans="1:2">
      <c r="A14" s="7" t="s">
        <v>53</v>
      </c>
      <c r="B14" s="24" t="s">
        <v>394</v>
      </c>
    </row>
    <row r="15" spans="1:2">
      <c r="A15" s="6" t="s">
        <v>54</v>
      </c>
      <c r="B15" s="25" t="s">
        <v>294</v>
      </c>
    </row>
    <row r="16" spans="1:2">
      <c r="A16" s="7" t="s">
        <v>56</v>
      </c>
      <c r="B16" s="25" t="s">
        <v>295</v>
      </c>
    </row>
    <row r="17" spans="1:2">
      <c r="A17" s="7" t="s">
        <v>58</v>
      </c>
      <c r="B17" s="24" t="s">
        <v>296</v>
      </c>
    </row>
    <row r="18" spans="1:2">
      <c r="A18" s="7" t="s">
        <v>60</v>
      </c>
      <c r="B18" s="25" t="s">
        <v>297</v>
      </c>
    </row>
    <row r="19" spans="1:2">
      <c r="A19" s="7" t="s">
        <v>62</v>
      </c>
      <c r="B19" s="24" t="s">
        <v>298</v>
      </c>
    </row>
    <row r="20" spans="1:2">
      <c r="A20" s="7" t="s">
        <v>64</v>
      </c>
      <c r="B20" s="25" t="s">
        <v>299</v>
      </c>
    </row>
    <row r="21" spans="1:2">
      <c r="A21" s="7" t="s">
        <v>65</v>
      </c>
      <c r="B21" s="25" t="s">
        <v>300</v>
      </c>
    </row>
    <row r="22" spans="1:2">
      <c r="A22" s="7" t="s">
        <v>66</v>
      </c>
      <c r="B22" s="25" t="s">
        <v>301</v>
      </c>
    </row>
    <row r="23" spans="1:2">
      <c r="A23" s="7" t="s">
        <v>68</v>
      </c>
      <c r="B23" s="24" t="s">
        <v>302</v>
      </c>
    </row>
    <row r="24" spans="1:2">
      <c r="A24" s="6" t="s">
        <v>69</v>
      </c>
      <c r="B24" s="25" t="s">
        <v>304</v>
      </c>
    </row>
    <row r="25" spans="1:2">
      <c r="A25" s="6" t="s">
        <v>70</v>
      </c>
      <c r="B25" s="25" t="s">
        <v>304</v>
      </c>
    </row>
    <row r="26" spans="1:2">
      <c r="A26" s="7" t="s">
        <v>71</v>
      </c>
      <c r="B26" s="25" t="s">
        <v>303</v>
      </c>
    </row>
    <row r="27" spans="1:2">
      <c r="A27" s="7" t="s">
        <v>72</v>
      </c>
      <c r="B27" s="25" t="s">
        <v>304</v>
      </c>
    </row>
    <row r="28" spans="1:2">
      <c r="A28" s="7" t="s">
        <v>74</v>
      </c>
      <c r="B28" s="25" t="s">
        <v>395</v>
      </c>
    </row>
    <row r="29" spans="1:2">
      <c r="A29" s="7" t="s">
        <v>75</v>
      </c>
      <c r="B29" s="24" t="s">
        <v>305</v>
      </c>
    </row>
    <row r="30" spans="1:2">
      <c r="A30" s="7" t="s">
        <v>76</v>
      </c>
      <c r="B30" s="25" t="s">
        <v>133</v>
      </c>
    </row>
    <row r="31" spans="1:2">
      <c r="A31" s="7" t="s">
        <v>78</v>
      </c>
      <c r="B31" s="24" t="s">
        <v>134</v>
      </c>
    </row>
    <row r="32" spans="1:2">
      <c r="A32" s="7" t="s">
        <v>80</v>
      </c>
      <c r="B32" s="25" t="s">
        <v>307</v>
      </c>
    </row>
    <row r="33" spans="1:2">
      <c r="A33" s="7" t="s">
        <v>82</v>
      </c>
      <c r="B33" s="25" t="s">
        <v>308</v>
      </c>
    </row>
    <row r="34" spans="1:2">
      <c r="A34" s="8" t="s">
        <v>84</v>
      </c>
      <c r="B34" s="25" t="s">
        <v>309</v>
      </c>
    </row>
    <row r="35" spans="1:2">
      <c r="A35" s="7" t="s">
        <v>85</v>
      </c>
      <c r="B35" s="24" t="s">
        <v>310</v>
      </c>
    </row>
    <row r="36" spans="1:2">
      <c r="A36" s="7" t="s">
        <v>86</v>
      </c>
      <c r="B36" s="25" t="s">
        <v>311</v>
      </c>
    </row>
    <row r="37" spans="1:2">
      <c r="A37" s="7" t="s">
        <v>87</v>
      </c>
      <c r="B37" s="24" t="s">
        <v>396</v>
      </c>
    </row>
    <row r="38" spans="1:2">
      <c r="A38" s="7" t="s">
        <v>88</v>
      </c>
      <c r="B38" s="25" t="s">
        <v>397</v>
      </c>
    </row>
    <row r="39" spans="1:2">
      <c r="A39" s="7" t="s">
        <v>89</v>
      </c>
      <c r="B39" s="25" t="s">
        <v>398</v>
      </c>
    </row>
    <row r="40" spans="1:2">
      <c r="A40" s="7" t="s">
        <v>90</v>
      </c>
      <c r="B40" s="25" t="s">
        <v>312</v>
      </c>
    </row>
    <row r="41" spans="1:2">
      <c r="A41" s="7" t="s">
        <v>92</v>
      </c>
      <c r="B41" s="24" t="s">
        <v>399</v>
      </c>
    </row>
    <row r="42" spans="1:2">
      <c r="A42" s="7" t="s">
        <v>94</v>
      </c>
      <c r="B42" s="25" t="s">
        <v>135</v>
      </c>
    </row>
    <row r="43" spans="1:2">
      <c r="A43" s="6" t="s">
        <v>95</v>
      </c>
      <c r="B43" s="24" t="s">
        <v>136</v>
      </c>
    </row>
    <row r="44" spans="1:2">
      <c r="A44" s="7" t="s">
        <v>96</v>
      </c>
      <c r="B44" s="25" t="s">
        <v>313</v>
      </c>
    </row>
    <row r="45" spans="1:2">
      <c r="A45" s="7" t="s">
        <v>97</v>
      </c>
      <c r="B45" s="25" t="s">
        <v>314</v>
      </c>
    </row>
    <row r="46" spans="1:2">
      <c r="A46" s="7" t="s">
        <v>98</v>
      </c>
      <c r="B46" s="25" t="s">
        <v>315</v>
      </c>
    </row>
    <row r="47" spans="1:2">
      <c r="A47" s="7" t="s">
        <v>99</v>
      </c>
      <c r="B47" s="24" t="s">
        <v>316</v>
      </c>
    </row>
    <row r="48" spans="1:2">
      <c r="A48" s="7" t="s">
        <v>100</v>
      </c>
      <c r="B48" s="25" t="s">
        <v>317</v>
      </c>
    </row>
    <row r="49" spans="1:2">
      <c r="A49" s="6" t="s">
        <v>101</v>
      </c>
      <c r="B49" s="24" t="s">
        <v>318</v>
      </c>
    </row>
    <row r="50" spans="1:2">
      <c r="A50" s="7" t="s">
        <v>102</v>
      </c>
      <c r="B50" s="25" t="s">
        <v>319</v>
      </c>
    </row>
    <row r="51" spans="1:2">
      <c r="A51" s="7" t="s">
        <v>103</v>
      </c>
      <c r="B51" s="25" t="s">
        <v>320</v>
      </c>
    </row>
    <row r="52" spans="1:2">
      <c r="A52" s="7" t="s">
        <v>104</v>
      </c>
      <c r="B52" s="25" t="s">
        <v>400</v>
      </c>
    </row>
    <row r="53" spans="1:2">
      <c r="A53" s="6" t="s">
        <v>105</v>
      </c>
      <c r="B53" s="24" t="s">
        <v>321</v>
      </c>
    </row>
    <row r="54" spans="1:2">
      <c r="A54" s="7" t="s">
        <v>106</v>
      </c>
      <c r="B54" s="25" t="s">
        <v>322</v>
      </c>
    </row>
    <row r="55" spans="1:2">
      <c r="A55" s="7" t="s">
        <v>107</v>
      </c>
      <c r="B55" s="24" t="s">
        <v>323</v>
      </c>
    </row>
    <row r="56" spans="1:2">
      <c r="A56" s="7" t="s">
        <v>108</v>
      </c>
      <c r="B56" s="25" t="s">
        <v>324</v>
      </c>
    </row>
    <row r="57" spans="1:2">
      <c r="A57" s="7" t="s">
        <v>110</v>
      </c>
      <c r="B57" s="25" t="s">
        <v>401</v>
      </c>
    </row>
    <row r="58" spans="1:2">
      <c r="A58" s="7" t="s">
        <v>112</v>
      </c>
      <c r="B58" s="25" t="s">
        <v>402</v>
      </c>
    </row>
    <row r="59" spans="1:2">
      <c r="A59" s="7" t="s">
        <v>114</v>
      </c>
      <c r="B59" s="24" t="s">
        <v>403</v>
      </c>
    </row>
    <row r="60" spans="1:2">
      <c r="A60" s="6" t="s">
        <v>115</v>
      </c>
      <c r="B60" s="25" t="s">
        <v>325</v>
      </c>
    </row>
    <row r="61" spans="1:2">
      <c r="A61" s="7" t="s">
        <v>117</v>
      </c>
      <c r="B61" s="24" t="s">
        <v>404</v>
      </c>
    </row>
    <row r="62" spans="1:2">
      <c r="A62" s="7" t="s">
        <v>119</v>
      </c>
      <c r="B62" s="25" t="s">
        <v>326</v>
      </c>
    </row>
    <row r="63" spans="1:2">
      <c r="A63" s="7" t="s">
        <v>121</v>
      </c>
      <c r="B63" s="25" t="s">
        <v>327</v>
      </c>
    </row>
    <row r="64" spans="1:2">
      <c r="A64" s="7" t="s">
        <v>123</v>
      </c>
      <c r="B64" s="25" t="s">
        <v>328</v>
      </c>
    </row>
    <row r="65" spans="1:2">
      <c r="A65" s="7" t="s">
        <v>124</v>
      </c>
      <c r="B65" s="24" t="s">
        <v>329</v>
      </c>
    </row>
    <row r="66" spans="1:2">
      <c r="A66" s="7" t="s">
        <v>125</v>
      </c>
      <c r="B66" s="25" t="s">
        <v>330</v>
      </c>
    </row>
    <row r="67" spans="1:2">
      <c r="A67" s="6" t="s">
        <v>127</v>
      </c>
      <c r="B67" s="24" t="s">
        <v>331</v>
      </c>
    </row>
    <row r="68" spans="1:2">
      <c r="A68" s="9"/>
      <c r="B68" s="26"/>
    </row>
    <row r="69" spans="1:2">
      <c r="A69" s="9"/>
      <c r="B69" s="26"/>
    </row>
    <row r="70" spans="1:2">
      <c r="A70" s="9"/>
      <c r="B70" s="26"/>
    </row>
    <row r="71" spans="1:2">
      <c r="A71" s="9"/>
      <c r="B71" s="26"/>
    </row>
    <row r="72" spans="1:2">
      <c r="A72" s="9"/>
      <c r="B72" s="26"/>
    </row>
    <row r="73" spans="1:2">
      <c r="A73" s="9"/>
      <c r="B73" s="26"/>
    </row>
    <row r="74" spans="1:2">
      <c r="A74" s="9"/>
      <c r="B74" s="26"/>
    </row>
    <row r="75" spans="1:2">
      <c r="A75" s="9"/>
      <c r="B75" s="26"/>
    </row>
    <row r="76" spans="1:2">
      <c r="A76" s="9"/>
      <c r="B76" s="26"/>
    </row>
    <row r="77" spans="1:2">
      <c r="A77" s="9"/>
      <c r="B77" s="26"/>
    </row>
    <row r="78" spans="1:2">
      <c r="A78" s="9"/>
      <c r="B78" s="26"/>
    </row>
    <row r="79" spans="1:2">
      <c r="A79" s="9"/>
      <c r="B79" s="26"/>
    </row>
    <row r="80" spans="1:2">
      <c r="A80" s="9"/>
      <c r="B80" s="26"/>
    </row>
    <row r="81" spans="1:2">
      <c r="A81" s="9"/>
      <c r="B81" s="26"/>
    </row>
    <row r="82" spans="1:2">
      <c r="A82" s="9"/>
      <c r="B82" s="26"/>
    </row>
    <row r="83" spans="1:2">
      <c r="A83" s="9"/>
      <c r="B83" s="26"/>
    </row>
    <row r="84" spans="1:2">
      <c r="A84" s="9"/>
      <c r="B84" s="26"/>
    </row>
    <row r="85" spans="1:2">
      <c r="A85" s="9"/>
      <c r="B85" s="26"/>
    </row>
    <row r="86" spans="1:2">
      <c r="A86" s="9"/>
      <c r="B86" s="26"/>
    </row>
    <row r="87" spans="1:2">
      <c r="A87" s="9"/>
      <c r="B87" s="26"/>
    </row>
    <row r="88" spans="1:2">
      <c r="A88" s="9"/>
      <c r="B88" s="26"/>
    </row>
    <row r="89" spans="1:2">
      <c r="A89" s="9"/>
      <c r="B89" s="26"/>
    </row>
    <row r="90" spans="1:2">
      <c r="A90" s="9"/>
      <c r="B90" s="26"/>
    </row>
    <row r="91" spans="1:2">
      <c r="A91" s="9"/>
      <c r="B91" s="26"/>
    </row>
    <row r="92" spans="1:2">
      <c r="A92" s="9"/>
      <c r="B92" s="26"/>
    </row>
    <row r="93" spans="1:2">
      <c r="A93" s="9"/>
      <c r="B93" s="26"/>
    </row>
    <row r="94" spans="1:2">
      <c r="A94" s="9"/>
      <c r="B94" s="26"/>
    </row>
    <row r="95" spans="1:2">
      <c r="A95" s="9"/>
      <c r="B95" s="26"/>
    </row>
    <row r="96" spans="1:2">
      <c r="A96" s="9"/>
      <c r="B96" s="26"/>
    </row>
    <row r="97" spans="1:2">
      <c r="A97" s="9"/>
      <c r="B97" s="26"/>
    </row>
    <row r="98" spans="1:2">
      <c r="A98" s="9"/>
      <c r="B98" s="26"/>
    </row>
    <row r="99" spans="1:2">
      <c r="A99" s="9"/>
      <c r="B99" s="26"/>
    </row>
    <row r="100" spans="1:2">
      <c r="A100" s="9"/>
      <c r="B100" s="26"/>
    </row>
    <row r="101" spans="1:2">
      <c r="A101" s="9"/>
      <c r="B101" s="26"/>
    </row>
    <row r="102" spans="1:2">
      <c r="A102" s="9"/>
      <c r="B102" s="26"/>
    </row>
    <row r="103" spans="1:2">
      <c r="A103" s="9"/>
      <c r="B103" s="26"/>
    </row>
    <row r="104" spans="1:2">
      <c r="A104" s="9"/>
      <c r="B104" s="26"/>
    </row>
    <row r="105" spans="1:2">
      <c r="A105" s="9"/>
      <c r="B105" s="26"/>
    </row>
    <row r="106" spans="1:2">
      <c r="A106" s="9"/>
      <c r="B106" s="26"/>
    </row>
    <row r="107" spans="1:2">
      <c r="A107" s="9"/>
      <c r="B107" s="26"/>
    </row>
    <row r="108" spans="1:2">
      <c r="A108" s="9"/>
      <c r="B108" s="26"/>
    </row>
    <row r="109" spans="1:2">
      <c r="A109" s="9"/>
      <c r="B109" s="26"/>
    </row>
    <row r="110" spans="1:2">
      <c r="A110" s="9"/>
      <c r="B110" s="26"/>
    </row>
    <row r="111" spans="1:2">
      <c r="A111" s="9"/>
      <c r="B111" s="26"/>
    </row>
    <row r="112" spans="1:2">
      <c r="A112" s="9"/>
      <c r="B112" s="26"/>
    </row>
    <row r="113" spans="1:2">
      <c r="A113" s="9"/>
      <c r="B113" s="26"/>
    </row>
    <row r="114" spans="1:2">
      <c r="A114" s="9"/>
      <c r="B114" s="26"/>
    </row>
    <row r="115" spans="1:2">
      <c r="A115" s="9"/>
      <c r="B115" s="26"/>
    </row>
    <row r="116" spans="1:2">
      <c r="A116" s="9"/>
      <c r="B116" s="26"/>
    </row>
    <row r="117" spans="1:2">
      <c r="A117" s="9"/>
      <c r="B117" s="26"/>
    </row>
    <row r="118" spans="1:2">
      <c r="A118" s="9"/>
      <c r="B118" s="26"/>
    </row>
    <row r="119" spans="1:2">
      <c r="A119" s="9"/>
      <c r="B119" s="26"/>
    </row>
    <row r="120" spans="1:2">
      <c r="A120" s="9"/>
      <c r="B120" s="26"/>
    </row>
    <row r="121" spans="1:2">
      <c r="A121" s="9"/>
      <c r="B121" s="26"/>
    </row>
    <row r="122" spans="1:2">
      <c r="A122" s="9"/>
      <c r="B122" s="26"/>
    </row>
    <row r="123" spans="1:2">
      <c r="A123" s="9"/>
      <c r="B123" s="26"/>
    </row>
    <row r="124" spans="1:2">
      <c r="A124" s="9"/>
      <c r="B124" s="26"/>
    </row>
    <row r="125" spans="1:2">
      <c r="A125" s="9"/>
      <c r="B125" s="26"/>
    </row>
    <row r="126" spans="1:2">
      <c r="A126" s="9"/>
      <c r="B126" s="26"/>
    </row>
    <row r="127" spans="1:2">
      <c r="A127" s="9"/>
      <c r="B127" s="26"/>
    </row>
    <row r="128" spans="1:2">
      <c r="A128" s="9"/>
      <c r="B128" s="26"/>
    </row>
    <row r="129" spans="1:2">
      <c r="A129" s="9"/>
      <c r="B129" s="26"/>
    </row>
    <row r="130" spans="1:2">
      <c r="A130" s="9"/>
      <c r="B130" s="26"/>
    </row>
    <row r="131" spans="1:2">
      <c r="A131" s="9"/>
      <c r="B131" s="26"/>
    </row>
    <row r="132" spans="1:2">
      <c r="A132" s="9"/>
      <c r="B132" s="26"/>
    </row>
    <row r="133" spans="1:2">
      <c r="A133" s="9"/>
      <c r="B133" s="26"/>
    </row>
    <row r="134" spans="1:2">
      <c r="A134" s="9"/>
      <c r="B134" s="26"/>
    </row>
    <row r="135" spans="1:2">
      <c r="A135" s="9"/>
      <c r="B135" s="26"/>
    </row>
    <row r="136" spans="1:2">
      <c r="A136" s="9"/>
      <c r="B136" s="26"/>
    </row>
    <row r="137" spans="1:2">
      <c r="A137" s="9"/>
      <c r="B137" s="26"/>
    </row>
    <row r="138" spans="1:2">
      <c r="A138" s="9"/>
      <c r="B138" s="26"/>
    </row>
    <row r="139" spans="1:2">
      <c r="A139" s="9"/>
      <c r="B139" s="26"/>
    </row>
    <row r="140" spans="1:2">
      <c r="A140" s="9"/>
      <c r="B140" s="26"/>
    </row>
    <row r="141" spans="1:2">
      <c r="A141" s="9"/>
      <c r="B141" s="26"/>
    </row>
    <row r="142" spans="1:2">
      <c r="A142" s="9"/>
      <c r="B142" s="26"/>
    </row>
    <row r="143" spans="1:2">
      <c r="A143" s="9"/>
      <c r="B143" s="26"/>
    </row>
    <row r="144" spans="1:2">
      <c r="A144" s="9"/>
      <c r="B144" s="26"/>
    </row>
    <row r="145" spans="1:2">
      <c r="A145" s="9"/>
      <c r="B145" s="26"/>
    </row>
    <row r="146" spans="1:2">
      <c r="A146" s="9"/>
      <c r="B146" s="26"/>
    </row>
    <row r="147" spans="1:2">
      <c r="A147" s="9"/>
      <c r="B147" s="26"/>
    </row>
    <row r="148" spans="1:2">
      <c r="A148" s="9"/>
      <c r="B148" s="26"/>
    </row>
    <row r="149" spans="1:2">
      <c r="A149" s="9"/>
      <c r="B149" s="26"/>
    </row>
    <row r="150" spans="1:2">
      <c r="A150" s="9"/>
      <c r="B150" s="26"/>
    </row>
    <row r="151" spans="1:2">
      <c r="A151" s="9"/>
      <c r="B151" s="26"/>
    </row>
    <row r="152" spans="1:2">
      <c r="A152" s="9"/>
      <c r="B152" s="26"/>
    </row>
    <row r="153" spans="1:2">
      <c r="A153" s="9"/>
      <c r="B153" s="26"/>
    </row>
    <row r="154" spans="1:2">
      <c r="A154" s="9"/>
      <c r="B154" s="26"/>
    </row>
    <row r="155" spans="1:2">
      <c r="A155" s="9"/>
      <c r="B155" s="26"/>
    </row>
    <row r="156" spans="1:2">
      <c r="A156" s="9"/>
      <c r="B156" s="26"/>
    </row>
    <row r="157" spans="1:2">
      <c r="A157" s="9"/>
      <c r="B157" s="26"/>
    </row>
    <row r="158" spans="1:2">
      <c r="A158" s="9"/>
      <c r="B158" s="26"/>
    </row>
    <row r="159" spans="1:2">
      <c r="A159" s="9"/>
      <c r="B159" s="26"/>
    </row>
    <row r="160" spans="1:2">
      <c r="A160" s="9"/>
      <c r="B160" s="26"/>
    </row>
    <row r="161" spans="1:2">
      <c r="A161" s="9"/>
      <c r="B161" s="26"/>
    </row>
    <row r="162" spans="1:2">
      <c r="A162" s="9"/>
      <c r="B162" s="26"/>
    </row>
    <row r="163" spans="1:2">
      <c r="A163" s="9"/>
      <c r="B163" s="26"/>
    </row>
    <row r="164" spans="1:2">
      <c r="A164" s="9"/>
      <c r="B164" s="26"/>
    </row>
    <row r="165" spans="1:2">
      <c r="A165" s="9"/>
      <c r="B165" s="26"/>
    </row>
    <row r="166" spans="1:2">
      <c r="A166" s="9"/>
      <c r="B166" s="26"/>
    </row>
    <row r="167" spans="1:2">
      <c r="A167" s="9"/>
      <c r="B167" s="26"/>
    </row>
    <row r="168" spans="1:2">
      <c r="A168" s="9"/>
      <c r="B168" s="26"/>
    </row>
    <row r="169" spans="1:2">
      <c r="A169" s="9"/>
      <c r="B169" s="26"/>
    </row>
    <row r="170" spans="1:2">
      <c r="A170" s="9"/>
      <c r="B170" s="26"/>
    </row>
    <row r="171" spans="1:2">
      <c r="A171" s="9"/>
      <c r="B171" s="26"/>
    </row>
    <row r="172" spans="1:2">
      <c r="A172" s="9"/>
      <c r="B172" s="26"/>
    </row>
    <row r="173" spans="1:2">
      <c r="A173" s="9"/>
      <c r="B173" s="26"/>
    </row>
    <row r="174" spans="1:2">
      <c r="A174" s="9"/>
      <c r="B174" s="26"/>
    </row>
    <row r="175" spans="1:2">
      <c r="A175" s="9"/>
      <c r="B175" s="26"/>
    </row>
    <row r="176" spans="1:2">
      <c r="A176" s="9"/>
      <c r="B176" s="26"/>
    </row>
    <row r="177" spans="1:2">
      <c r="A177" s="9"/>
      <c r="B177" s="26"/>
    </row>
    <row r="178" spans="1:2">
      <c r="A178" s="9"/>
      <c r="B178" s="26"/>
    </row>
    <row r="179" spans="1:2">
      <c r="A179" s="9"/>
      <c r="B179" s="26"/>
    </row>
    <row r="180" spans="1:2">
      <c r="A180" s="9"/>
      <c r="B180" s="26"/>
    </row>
    <row r="181" spans="1:2">
      <c r="A181" s="9"/>
      <c r="B181" s="26"/>
    </row>
    <row r="182" spans="1:2">
      <c r="A182" s="9"/>
      <c r="B182" s="26"/>
    </row>
    <row r="183" spans="1:2">
      <c r="A183" s="9"/>
      <c r="B183" s="26"/>
    </row>
    <row r="184" spans="1:2">
      <c r="A184" s="9"/>
      <c r="B184" s="26"/>
    </row>
    <row r="185" spans="1:2">
      <c r="A185" s="9"/>
      <c r="B185" s="26"/>
    </row>
    <row r="186" spans="1:2">
      <c r="A186" s="9"/>
      <c r="B186" s="26"/>
    </row>
    <row r="187" spans="1:2">
      <c r="A187" s="9"/>
      <c r="B187" s="26"/>
    </row>
    <row r="188" spans="1:2">
      <c r="A188" s="9"/>
      <c r="B188" s="26"/>
    </row>
    <row r="189" spans="1:2">
      <c r="A189" s="9"/>
      <c r="B189" s="26"/>
    </row>
    <row r="190" spans="1:2">
      <c r="A190" s="9"/>
      <c r="B190" s="26"/>
    </row>
    <row r="191" spans="1:2">
      <c r="A191" s="9"/>
      <c r="B191" s="26"/>
    </row>
    <row r="192" spans="1:2">
      <c r="A192" s="9"/>
      <c r="B192" s="26"/>
    </row>
    <row r="193" spans="1:2">
      <c r="A193" s="9"/>
      <c r="B193" s="26"/>
    </row>
    <row r="194" spans="1:2">
      <c r="A194" s="9"/>
      <c r="B194" s="26"/>
    </row>
    <row r="195" spans="1:2">
      <c r="A195" s="9"/>
      <c r="B195" s="26"/>
    </row>
    <row r="196" spans="1:2">
      <c r="A196" s="9"/>
      <c r="B196" s="26"/>
    </row>
    <row r="197" spans="1:2">
      <c r="A197" s="9"/>
      <c r="B197" s="26"/>
    </row>
    <row r="198" spans="1:2">
      <c r="A198" s="9"/>
      <c r="B198" s="26"/>
    </row>
    <row r="199" spans="1:2">
      <c r="A199" s="9"/>
      <c r="B199" s="26"/>
    </row>
    <row r="200" spans="1:2">
      <c r="A200" s="9"/>
      <c r="B200" s="26"/>
    </row>
    <row r="201" spans="1:2">
      <c r="A201" s="9"/>
      <c r="B201" s="26"/>
    </row>
    <row r="202" spans="1:2">
      <c r="A202" s="9"/>
      <c r="B202" s="26"/>
    </row>
    <row r="203" spans="1:2">
      <c r="A203" s="9"/>
      <c r="B203" s="26"/>
    </row>
    <row r="204" spans="1:2">
      <c r="A204" s="9"/>
      <c r="B204" s="26"/>
    </row>
    <row r="205" spans="1:2">
      <c r="A205" s="9"/>
      <c r="B205" s="26"/>
    </row>
    <row r="206" spans="1:2">
      <c r="A206" s="9"/>
      <c r="B206" s="26"/>
    </row>
    <row r="207" spans="1:2">
      <c r="A207" s="9"/>
      <c r="B207" s="26"/>
    </row>
    <row r="208" spans="1:2">
      <c r="A208" s="9"/>
      <c r="B208" s="26"/>
    </row>
    <row r="209" spans="1:2">
      <c r="A209" s="9"/>
      <c r="B209" s="26"/>
    </row>
    <row r="210" spans="1:2">
      <c r="A210" s="9"/>
      <c r="B210" s="26"/>
    </row>
    <row r="211" spans="1:2">
      <c r="A211" s="9"/>
      <c r="B211" s="26"/>
    </row>
    <row r="212" spans="1:2">
      <c r="A212" s="9"/>
      <c r="B212" s="26"/>
    </row>
    <row r="213" spans="1:2">
      <c r="A213" s="9"/>
      <c r="B213" s="26"/>
    </row>
    <row r="214" spans="1:2">
      <c r="A214" s="9"/>
      <c r="B214" s="26"/>
    </row>
    <row r="215" spans="1:2">
      <c r="A215" s="9"/>
      <c r="B215" s="26"/>
    </row>
    <row r="216" spans="1:2">
      <c r="A216" s="9"/>
      <c r="B216" s="26"/>
    </row>
    <row r="217" spans="1:2">
      <c r="A217" s="9"/>
      <c r="B217" s="26"/>
    </row>
    <row r="218" spans="1:2">
      <c r="A218" s="9"/>
      <c r="B218" s="26"/>
    </row>
    <row r="219" spans="1:2">
      <c r="A219" s="9"/>
      <c r="B219" s="26"/>
    </row>
    <row r="220" spans="1:2">
      <c r="A220" s="9"/>
      <c r="B220" s="26"/>
    </row>
    <row r="221" spans="1:2">
      <c r="A221" s="9"/>
      <c r="B221" s="26"/>
    </row>
    <row r="222" spans="1:2">
      <c r="A222" s="9"/>
      <c r="B222" s="26"/>
    </row>
    <row r="223" spans="1:2">
      <c r="A223" s="9"/>
      <c r="B223" s="26"/>
    </row>
    <row r="224" spans="1:2">
      <c r="A224" s="9"/>
      <c r="B224" s="26"/>
    </row>
    <row r="225" spans="1:2">
      <c r="A225" s="9"/>
      <c r="B225" s="26"/>
    </row>
    <row r="226" spans="1:2">
      <c r="A226" s="9"/>
      <c r="B226" s="26"/>
    </row>
    <row r="227" spans="1:2">
      <c r="A227" s="9"/>
      <c r="B227" s="26"/>
    </row>
    <row r="228" spans="1:2">
      <c r="A228" s="9"/>
      <c r="B228" s="26"/>
    </row>
    <row r="229" spans="1:2">
      <c r="A229" s="9"/>
      <c r="B229" s="26"/>
    </row>
    <row r="230" spans="1:2">
      <c r="A230" s="9"/>
      <c r="B230" s="26"/>
    </row>
    <row r="231" spans="1:2">
      <c r="A231" s="9"/>
      <c r="B231" s="26"/>
    </row>
    <row r="232" spans="1:2">
      <c r="A232" s="9"/>
      <c r="B232" s="26"/>
    </row>
    <row r="233" spans="1:2">
      <c r="A233" s="9"/>
      <c r="B233" s="26"/>
    </row>
    <row r="234" spans="1:2">
      <c r="A234" s="9"/>
      <c r="B234" s="26"/>
    </row>
    <row r="235" spans="1:2">
      <c r="A235" s="9"/>
      <c r="B235" s="26"/>
    </row>
    <row r="236" spans="1:2">
      <c r="A236" s="9"/>
      <c r="B236" s="26"/>
    </row>
    <row r="237" spans="1:2">
      <c r="A237" s="9"/>
      <c r="B237" s="26"/>
    </row>
    <row r="238" spans="1:2">
      <c r="A238" s="9"/>
      <c r="B238" s="26"/>
    </row>
    <row r="239" spans="1:2">
      <c r="A239" s="9"/>
      <c r="B239" s="26"/>
    </row>
    <row r="240" spans="1:2">
      <c r="A240" s="9"/>
      <c r="B240" s="26"/>
    </row>
    <row r="241" spans="1:2">
      <c r="A241" s="9"/>
      <c r="B241" s="26"/>
    </row>
    <row r="242" spans="1:2">
      <c r="A242" s="9"/>
      <c r="B242" s="26"/>
    </row>
    <row r="243" spans="1:2">
      <c r="A243" s="9"/>
      <c r="B243" s="26"/>
    </row>
    <row r="244" spans="1:2">
      <c r="A244" s="9"/>
      <c r="B244" s="26"/>
    </row>
    <row r="245" spans="1:2">
      <c r="A245" s="9"/>
      <c r="B245" s="26"/>
    </row>
    <row r="246" spans="1:2">
      <c r="A246" s="9"/>
      <c r="B246" s="26"/>
    </row>
    <row r="247" spans="1:2">
      <c r="A247" s="9"/>
      <c r="B247" s="26"/>
    </row>
    <row r="248" spans="1:2">
      <c r="A248" s="9"/>
      <c r="B248" s="26"/>
    </row>
    <row r="249" spans="1:2">
      <c r="A249" s="9"/>
      <c r="B249" s="26"/>
    </row>
    <row r="250" spans="1:2">
      <c r="A250" s="9"/>
      <c r="B250" s="26"/>
    </row>
    <row r="251" spans="1:2">
      <c r="A251" s="9"/>
      <c r="B251" s="26"/>
    </row>
    <row r="252" spans="1:2">
      <c r="A252" s="9"/>
      <c r="B252" s="26"/>
    </row>
    <row r="253" spans="1:2">
      <c r="A253" s="9"/>
      <c r="B253" s="26"/>
    </row>
    <row r="254" spans="1:2">
      <c r="A254" s="9"/>
      <c r="B254" s="26"/>
    </row>
    <row r="255" spans="1:2">
      <c r="A255" s="9"/>
      <c r="B255" s="26"/>
    </row>
    <row r="256" spans="1:2">
      <c r="A256" s="9"/>
      <c r="B256" s="26"/>
    </row>
    <row r="257" spans="1:2">
      <c r="A257" s="9"/>
      <c r="B257" s="26"/>
    </row>
    <row r="258" spans="1:2">
      <c r="A258" s="9"/>
      <c r="B258" s="26"/>
    </row>
    <row r="259" spans="1:2">
      <c r="A259" s="10"/>
      <c r="B259" s="26"/>
    </row>
    <row r="260" spans="1:2">
      <c r="A260" s="10"/>
      <c r="B260" s="26"/>
    </row>
    <row r="261" spans="1:2">
      <c r="A261" s="10"/>
      <c r="B261" s="26"/>
    </row>
    <row r="262" spans="1:2">
      <c r="A262" s="10"/>
      <c r="B262" s="27"/>
    </row>
    <row r="263" spans="1:2">
      <c r="A263" s="10"/>
      <c r="B263" s="27"/>
    </row>
    <row r="264" spans="1:2">
      <c r="A264" s="10"/>
      <c r="B264" s="27"/>
    </row>
    <row r="265" spans="1:2">
      <c r="A265" s="10"/>
      <c r="B265" s="27"/>
    </row>
    <row r="266" spans="1:2">
      <c r="A266" s="10"/>
      <c r="B266" s="27"/>
    </row>
    <row r="267" spans="1:2">
      <c r="A267" s="10"/>
      <c r="B267" s="27"/>
    </row>
    <row r="268" spans="1:2">
      <c r="A268" s="10"/>
      <c r="B268" s="27"/>
    </row>
    <row r="269" spans="1:2">
      <c r="A269" s="10"/>
      <c r="B269" s="27"/>
    </row>
    <row r="270" spans="1:2">
      <c r="A270" s="10"/>
      <c r="B270" s="27"/>
    </row>
    <row r="271" spans="1:2">
      <c r="A271" s="10"/>
      <c r="B271" s="27"/>
    </row>
    <row r="272" spans="1:2">
      <c r="A272" s="10"/>
      <c r="B272" s="27"/>
    </row>
    <row r="273" spans="1:2">
      <c r="A273" s="10"/>
      <c r="B273" s="27"/>
    </row>
    <row r="274" spans="1:2">
      <c r="A274" s="10"/>
      <c r="B274" s="27"/>
    </row>
    <row r="275" spans="1:2">
      <c r="A275" s="10"/>
      <c r="B275" s="27"/>
    </row>
    <row r="276" spans="1:2">
      <c r="A276" s="10"/>
      <c r="B276" s="27"/>
    </row>
    <row r="277" spans="1:2">
      <c r="A277" s="10"/>
      <c r="B277" s="27"/>
    </row>
    <row r="278" spans="1:2">
      <c r="A278" s="10"/>
      <c r="B278" s="27"/>
    </row>
    <row r="279" spans="1:2">
      <c r="A279" s="10"/>
      <c r="B279" s="27"/>
    </row>
    <row r="280" spans="1:2">
      <c r="A280" s="10"/>
      <c r="B280" s="27"/>
    </row>
    <row r="281" spans="1:2">
      <c r="A281" s="10"/>
      <c r="B281" s="27"/>
    </row>
    <row r="282" spans="1:2">
      <c r="A282" s="10"/>
      <c r="B282" s="27"/>
    </row>
    <row r="283" spans="1:2">
      <c r="A283" s="10"/>
      <c r="B283" s="27"/>
    </row>
    <row r="284" spans="1:2">
      <c r="A284" s="10"/>
      <c r="B284" s="27"/>
    </row>
    <row r="285" spans="1:2">
      <c r="A285" s="10"/>
      <c r="B285" s="27"/>
    </row>
    <row r="286" spans="1:2">
      <c r="A286" s="10"/>
      <c r="B286" s="27"/>
    </row>
    <row r="287" spans="1:2">
      <c r="A287" s="10"/>
      <c r="B287" s="27"/>
    </row>
    <row r="288" spans="1:2">
      <c r="A288" s="10"/>
      <c r="B288" s="27"/>
    </row>
    <row r="289" spans="1:2">
      <c r="A289" s="10"/>
      <c r="B289" s="27"/>
    </row>
    <row r="290" spans="1:2">
      <c r="A290" s="10"/>
      <c r="B290" s="27"/>
    </row>
    <row r="291" spans="1:2">
      <c r="A291" s="10"/>
      <c r="B291" s="27"/>
    </row>
    <row r="292" spans="1:2">
      <c r="A292" s="10"/>
      <c r="B292" s="27"/>
    </row>
    <row r="293" spans="1:2">
      <c r="A293" s="10"/>
      <c r="B293" s="27"/>
    </row>
    <row r="294" spans="1:2">
      <c r="A294" s="10"/>
      <c r="B294" s="27"/>
    </row>
    <row r="295" spans="1:2">
      <c r="A295" s="10"/>
      <c r="B295" s="27"/>
    </row>
    <row r="296" spans="1:2">
      <c r="A296" s="10"/>
      <c r="B296" s="27"/>
    </row>
    <row r="297" spans="1:2">
      <c r="A297" s="10"/>
      <c r="B297" s="27"/>
    </row>
    <row r="298" spans="1:2">
      <c r="A298" s="10"/>
      <c r="B298" s="27"/>
    </row>
    <row r="299" spans="1:2">
      <c r="A299" s="10"/>
      <c r="B299" s="27"/>
    </row>
    <row r="300" spans="1:2">
      <c r="A300" s="10"/>
      <c r="B300" s="27"/>
    </row>
    <row r="301" spans="1:2">
      <c r="A301" s="10"/>
      <c r="B301" s="27"/>
    </row>
    <row r="302" spans="1:2">
      <c r="A302" s="10"/>
      <c r="B302" s="27"/>
    </row>
    <row r="303" spans="1:2">
      <c r="A303" s="10"/>
      <c r="B303" s="27"/>
    </row>
    <row r="304" spans="1:2">
      <c r="A304" s="10"/>
      <c r="B304" s="27"/>
    </row>
    <row r="305" spans="1:2">
      <c r="A305" s="10"/>
      <c r="B305" s="27"/>
    </row>
    <row r="306" spans="1:2">
      <c r="A306" s="10"/>
      <c r="B306" s="27"/>
    </row>
    <row r="307" spans="1:2">
      <c r="A307" s="10"/>
      <c r="B307" s="27"/>
    </row>
    <row r="308" spans="1:2">
      <c r="A308" s="10"/>
      <c r="B308" s="27"/>
    </row>
    <row r="309" spans="1:2">
      <c r="A309" s="10"/>
      <c r="B309" s="27"/>
    </row>
    <row r="310" spans="1:2">
      <c r="A310" s="10"/>
      <c r="B310" s="27"/>
    </row>
    <row r="311" spans="1:2">
      <c r="A311" s="10"/>
      <c r="B311" s="27"/>
    </row>
    <row r="312" spans="1:2">
      <c r="A312" s="10"/>
      <c r="B312" s="27"/>
    </row>
    <row r="313" spans="1:2">
      <c r="A313" s="10"/>
      <c r="B313" s="27"/>
    </row>
    <row r="314" spans="1:2">
      <c r="A314" s="10"/>
      <c r="B314" s="27"/>
    </row>
    <row r="315" spans="1:2">
      <c r="A315" s="10"/>
      <c r="B315" s="27"/>
    </row>
    <row r="316" spans="1:2">
      <c r="A316" s="10"/>
      <c r="B316" s="27"/>
    </row>
    <row r="317" spans="1:2">
      <c r="A317" s="10"/>
      <c r="B317" s="27"/>
    </row>
    <row r="318" spans="1:2">
      <c r="A318" s="10"/>
      <c r="B318" s="27"/>
    </row>
    <row r="319" spans="1:2">
      <c r="A319" s="10"/>
      <c r="B319" s="27"/>
    </row>
    <row r="320" spans="1:2">
      <c r="A320" s="10"/>
      <c r="B320" s="27"/>
    </row>
    <row r="321" spans="1:2">
      <c r="A321" s="10"/>
      <c r="B321" s="27"/>
    </row>
    <row r="322" spans="1:2">
      <c r="A322" s="10"/>
      <c r="B322" s="27"/>
    </row>
    <row r="323" spans="1:2">
      <c r="A323" s="10"/>
      <c r="B323" s="27"/>
    </row>
    <row r="324" spans="1:2">
      <c r="A324" s="10"/>
      <c r="B324" s="27"/>
    </row>
    <row r="325" spans="1:2">
      <c r="A325" s="10"/>
      <c r="B325" s="27"/>
    </row>
    <row r="326" spans="1:2">
      <c r="A326" s="10"/>
      <c r="B326" s="27"/>
    </row>
    <row r="327" spans="1:2">
      <c r="A327" s="10"/>
      <c r="B327" s="27"/>
    </row>
    <row r="328" spans="1:2">
      <c r="A328" s="10"/>
      <c r="B328" s="27"/>
    </row>
    <row r="329" spans="1:2">
      <c r="A329" s="10"/>
      <c r="B329" s="27"/>
    </row>
    <row r="330" spans="1:2">
      <c r="A330" s="10"/>
      <c r="B330" s="27"/>
    </row>
    <row r="331" spans="1:2">
      <c r="A331" s="10"/>
      <c r="B331" s="27"/>
    </row>
    <row r="332" spans="1:2">
      <c r="A332" s="10"/>
      <c r="B332" s="27"/>
    </row>
    <row r="333" spans="1:2">
      <c r="A333" s="10"/>
      <c r="B333" s="27"/>
    </row>
    <row r="334" spans="1:2">
      <c r="A334" s="10"/>
      <c r="B334" s="27"/>
    </row>
    <row r="335" spans="1:2">
      <c r="A335" s="10"/>
      <c r="B335" s="27"/>
    </row>
    <row r="336" spans="1:2">
      <c r="A336" s="10"/>
      <c r="B336" s="27"/>
    </row>
    <row r="337" spans="1:2">
      <c r="A337" s="10"/>
      <c r="B337" s="27"/>
    </row>
    <row r="338" spans="1:2">
      <c r="A338" s="10"/>
      <c r="B338" s="27"/>
    </row>
    <row r="339" spans="1:2">
      <c r="A339" s="10"/>
      <c r="B339" s="27"/>
    </row>
    <row r="340" spans="1:2">
      <c r="A340" s="10"/>
      <c r="B340" s="27"/>
    </row>
    <row r="341" spans="1:2">
      <c r="A341" s="10"/>
      <c r="B341" s="27"/>
    </row>
    <row r="342" spans="1:2">
      <c r="A342" s="10"/>
      <c r="B342" s="27"/>
    </row>
    <row r="343" spans="1:2">
      <c r="A343" s="10"/>
      <c r="B343" s="27"/>
    </row>
    <row r="344" spans="1:2">
      <c r="A344" s="10"/>
      <c r="B344" s="27"/>
    </row>
    <row r="345" spans="1:2">
      <c r="A345" s="10"/>
      <c r="B345" s="27"/>
    </row>
    <row r="346" spans="1:2">
      <c r="A346" s="10"/>
      <c r="B346" s="27"/>
    </row>
    <row r="347" spans="1:2">
      <c r="A347" s="10"/>
      <c r="B347" s="27"/>
    </row>
    <row r="348" spans="1:2">
      <c r="A348" s="10"/>
      <c r="B348" s="27"/>
    </row>
    <row r="349" spans="1:2">
      <c r="A349" s="10"/>
      <c r="B349" s="27"/>
    </row>
    <row r="350" spans="1:2">
      <c r="A350" s="10"/>
      <c r="B350" s="27"/>
    </row>
    <row r="351" spans="1:2">
      <c r="A351" s="10"/>
      <c r="B351" s="27"/>
    </row>
    <row r="352" spans="1:2">
      <c r="A352" s="10"/>
      <c r="B352" s="27"/>
    </row>
    <row r="353" spans="1:2">
      <c r="A353" s="10"/>
      <c r="B353" s="27"/>
    </row>
    <row r="354" spans="1:2">
      <c r="A354" s="10"/>
      <c r="B354" s="27"/>
    </row>
    <row r="355" spans="1:2">
      <c r="A355" s="10"/>
      <c r="B355" s="27"/>
    </row>
    <row r="356" spans="1:2">
      <c r="A356" s="10"/>
      <c r="B356" s="27"/>
    </row>
    <row r="357" spans="1:2">
      <c r="A357" s="10"/>
      <c r="B357" s="27"/>
    </row>
    <row r="358" spans="1:2">
      <c r="A358" s="10"/>
      <c r="B358" s="27"/>
    </row>
    <row r="359" spans="1:2">
      <c r="A359" s="10"/>
      <c r="B359" s="27"/>
    </row>
    <row r="360" spans="1:2">
      <c r="A360" s="10"/>
      <c r="B360" s="27"/>
    </row>
    <row r="361" spans="1:2">
      <c r="A361" s="10"/>
      <c r="B361" s="27"/>
    </row>
    <row r="362" spans="1:2">
      <c r="A362" s="10"/>
      <c r="B362" s="27"/>
    </row>
    <row r="363" spans="1:2">
      <c r="A363" s="10"/>
      <c r="B363" s="27"/>
    </row>
    <row r="364" spans="1:2">
      <c r="A364" s="10"/>
      <c r="B364" s="27"/>
    </row>
    <row r="365" spans="1:2">
      <c r="A365" s="10"/>
      <c r="B365" s="27"/>
    </row>
    <row r="366" spans="1:2">
      <c r="A366" s="10"/>
      <c r="B366" s="27"/>
    </row>
    <row r="367" spans="1:2">
      <c r="A367" s="10"/>
      <c r="B367" s="27"/>
    </row>
    <row r="368" spans="1:2">
      <c r="A368" s="10"/>
      <c r="B368" s="27"/>
    </row>
    <row r="369" spans="1:2">
      <c r="A369" s="10"/>
      <c r="B369" s="27"/>
    </row>
    <row r="370" spans="1:2">
      <c r="A370" s="10"/>
      <c r="B370" s="27"/>
    </row>
    <row r="371" spans="1:2">
      <c r="A371" s="10"/>
      <c r="B371" s="27"/>
    </row>
    <row r="372" spans="1:2">
      <c r="A372" s="10"/>
      <c r="B372" s="27"/>
    </row>
    <row r="373" spans="1:2">
      <c r="A373" s="10"/>
      <c r="B373" s="27"/>
    </row>
    <row r="374" spans="1:2">
      <c r="A374" s="10"/>
      <c r="B374" s="27"/>
    </row>
    <row r="375" spans="1:2">
      <c r="A375" s="10"/>
      <c r="B375" s="27"/>
    </row>
    <row r="376" spans="1:2">
      <c r="A376" s="10"/>
      <c r="B376" s="27"/>
    </row>
    <row r="377" spans="1:2">
      <c r="A377" s="10"/>
      <c r="B377" s="27"/>
    </row>
    <row r="378" spans="1:2">
      <c r="A378" s="10"/>
      <c r="B378" s="27"/>
    </row>
    <row r="379" spans="1:2">
      <c r="A379" s="10"/>
      <c r="B379" s="27"/>
    </row>
    <row r="380" spans="1:2">
      <c r="A380" s="10"/>
      <c r="B380" s="27"/>
    </row>
    <row r="381" spans="1:2">
      <c r="A381" s="10"/>
      <c r="B381" s="27"/>
    </row>
    <row r="382" spans="1:2">
      <c r="A382" s="10"/>
      <c r="B382" s="27"/>
    </row>
    <row r="383" spans="1:2">
      <c r="A383" s="10"/>
      <c r="B383" s="27"/>
    </row>
    <row r="384" spans="1:2">
      <c r="A384" s="10"/>
      <c r="B384" s="27"/>
    </row>
    <row r="385" spans="1:2">
      <c r="A385" s="10"/>
      <c r="B385" s="27"/>
    </row>
    <row r="386" spans="1:2">
      <c r="A386" s="10"/>
      <c r="B386" s="27"/>
    </row>
    <row r="387" spans="1:2">
      <c r="A387" s="10"/>
      <c r="B387" s="27"/>
    </row>
    <row r="388" spans="1:2">
      <c r="A388" s="10"/>
      <c r="B388" s="27"/>
    </row>
    <row r="389" spans="1:2">
      <c r="A389" s="10"/>
      <c r="B389" s="27"/>
    </row>
    <row r="390" spans="1:2">
      <c r="A390" s="10"/>
      <c r="B390" s="27"/>
    </row>
    <row r="391" spans="1:2">
      <c r="A391" s="10"/>
      <c r="B391" s="27"/>
    </row>
    <row r="392" spans="1:2">
      <c r="A392" s="10"/>
      <c r="B392" s="27"/>
    </row>
    <row r="393" spans="1:2">
      <c r="A393" s="10"/>
      <c r="B393" s="27"/>
    </row>
    <row r="394" spans="1:2">
      <c r="A394" s="10"/>
      <c r="B394" s="27"/>
    </row>
    <row r="395" spans="1:2">
      <c r="A395" s="10"/>
      <c r="B395" s="27"/>
    </row>
    <row r="396" spans="1:2">
      <c r="A396" s="10"/>
      <c r="B396" s="27"/>
    </row>
    <row r="397" spans="1:2">
      <c r="A397" s="10"/>
      <c r="B397" s="27"/>
    </row>
    <row r="398" spans="1:2">
      <c r="A398" s="10"/>
      <c r="B398" s="27"/>
    </row>
    <row r="399" spans="1:2">
      <c r="A399" s="10"/>
      <c r="B399" s="27"/>
    </row>
    <row r="400" spans="1:2">
      <c r="A400" s="10"/>
      <c r="B400" s="27"/>
    </row>
    <row r="401" spans="1:2">
      <c r="A401" s="10"/>
      <c r="B401" s="27"/>
    </row>
    <row r="402" spans="1:2">
      <c r="A402" s="10"/>
      <c r="B402" s="27"/>
    </row>
    <row r="403" spans="1:2">
      <c r="A403" s="10"/>
      <c r="B403" s="27"/>
    </row>
    <row r="404" spans="1:2">
      <c r="A404" s="10"/>
      <c r="B404" s="27"/>
    </row>
    <row r="405" spans="1:2">
      <c r="A405" s="10"/>
      <c r="B405" s="27"/>
    </row>
    <row r="406" spans="1:2">
      <c r="A406" s="10"/>
      <c r="B406" s="27"/>
    </row>
    <row r="407" spans="1:2">
      <c r="A407" s="10"/>
      <c r="B407" s="27"/>
    </row>
    <row r="408" spans="1:2">
      <c r="A408" s="10"/>
      <c r="B408" s="27"/>
    </row>
    <row r="409" spans="1:2">
      <c r="A409" s="10"/>
      <c r="B409" s="27"/>
    </row>
    <row r="410" spans="1:2">
      <c r="A410" s="10"/>
      <c r="B410" s="27"/>
    </row>
    <row r="411" spans="1:2">
      <c r="A411" s="10"/>
      <c r="B411" s="27"/>
    </row>
    <row r="412" spans="1:2">
      <c r="A412" s="10"/>
      <c r="B412" s="27"/>
    </row>
    <row r="413" spans="1:2">
      <c r="A413" s="10"/>
      <c r="B413" s="27"/>
    </row>
    <row r="414" spans="1:2">
      <c r="A414" s="10"/>
      <c r="B414" s="27"/>
    </row>
    <row r="415" spans="1:2">
      <c r="A415" s="10"/>
      <c r="B415" s="27"/>
    </row>
    <row r="416" spans="1:2">
      <c r="A416" s="10"/>
      <c r="B416" s="27"/>
    </row>
    <row r="417" spans="1:2">
      <c r="A417" s="10"/>
      <c r="B417" s="27"/>
    </row>
    <row r="418" spans="1:2">
      <c r="A418" s="10"/>
      <c r="B418" s="27"/>
    </row>
    <row r="419" spans="1:2">
      <c r="A419" s="10"/>
      <c r="B419" s="27"/>
    </row>
    <row r="420" spans="1:2">
      <c r="A420" s="10"/>
      <c r="B420" s="27"/>
    </row>
    <row r="421" spans="1:2">
      <c r="A421" s="10"/>
      <c r="B421" s="27"/>
    </row>
    <row r="422" spans="1:2">
      <c r="A422" s="10"/>
      <c r="B422" s="27"/>
    </row>
    <row r="423" spans="1:2">
      <c r="A423" s="10"/>
      <c r="B423" s="27"/>
    </row>
    <row r="424" spans="1:2">
      <c r="A424" s="10"/>
      <c r="B424" s="27"/>
    </row>
    <row r="425" spans="1:2">
      <c r="A425" s="10"/>
      <c r="B425" s="27"/>
    </row>
    <row r="426" spans="1:2">
      <c r="A426" s="10"/>
      <c r="B426" s="27"/>
    </row>
    <row r="427" spans="1:2">
      <c r="A427" s="10"/>
      <c r="B427" s="27"/>
    </row>
    <row r="428" spans="1:2">
      <c r="A428" s="10"/>
      <c r="B428" s="27"/>
    </row>
    <row r="429" spans="1:2">
      <c r="A429" s="10"/>
      <c r="B429" s="27"/>
    </row>
    <row r="430" spans="1:2">
      <c r="A430" s="10"/>
      <c r="B430" s="27"/>
    </row>
    <row r="431" spans="1:2">
      <c r="A431" s="10"/>
      <c r="B431" s="27"/>
    </row>
    <row r="432" spans="1:2">
      <c r="A432" s="10"/>
      <c r="B432" s="27"/>
    </row>
    <row r="433" spans="1:2">
      <c r="A433" s="10"/>
      <c r="B433" s="27"/>
    </row>
    <row r="434" spans="1:2">
      <c r="A434" s="10"/>
      <c r="B434" s="27"/>
    </row>
    <row r="435" spans="1:2">
      <c r="A435" s="10"/>
      <c r="B435" s="27"/>
    </row>
    <row r="436" spans="1:2">
      <c r="A436" s="10"/>
      <c r="B436" s="27"/>
    </row>
    <row r="437" spans="1:2">
      <c r="A437" s="10"/>
      <c r="B437" s="27"/>
    </row>
    <row r="438" spans="1:2">
      <c r="A438" s="10"/>
      <c r="B438" s="27"/>
    </row>
    <row r="439" spans="1:2">
      <c r="A439" s="10"/>
      <c r="B439" s="27"/>
    </row>
    <row r="440" spans="1:2">
      <c r="A440" s="10"/>
      <c r="B440" s="27"/>
    </row>
    <row r="441" spans="1:2">
      <c r="A441" s="10"/>
      <c r="B441" s="27"/>
    </row>
    <row r="442" spans="1:2">
      <c r="A442" s="10"/>
      <c r="B442" s="27"/>
    </row>
    <row r="443" spans="1:2">
      <c r="A443" s="10"/>
      <c r="B443" s="27"/>
    </row>
    <row r="444" spans="1:2">
      <c r="A444" s="10"/>
      <c r="B444" s="27"/>
    </row>
    <row r="445" spans="1:2">
      <c r="A445" s="10"/>
      <c r="B445" s="27"/>
    </row>
    <row r="446" spans="1:2">
      <c r="A446" s="10"/>
      <c r="B446" s="27"/>
    </row>
    <row r="447" spans="1:2">
      <c r="A447" s="10"/>
      <c r="B447" s="27"/>
    </row>
    <row r="448" spans="1:2">
      <c r="A448" s="10"/>
      <c r="B448" s="27"/>
    </row>
    <row r="449" spans="1:2">
      <c r="A449" s="10"/>
      <c r="B449" s="27"/>
    </row>
    <row r="450" spans="1:2">
      <c r="A450" s="10"/>
      <c r="B450" s="27"/>
    </row>
    <row r="451" spans="1:2">
      <c r="A451" s="10"/>
      <c r="B451" s="27"/>
    </row>
    <row r="452" spans="1:2">
      <c r="A452" s="10"/>
      <c r="B452" s="27"/>
    </row>
    <row r="453" spans="1:2">
      <c r="A453" s="10"/>
      <c r="B453" s="27"/>
    </row>
    <row r="454" spans="1:2">
      <c r="A454" s="10"/>
      <c r="B454" s="27"/>
    </row>
    <row r="455" spans="1:2">
      <c r="A455" s="10"/>
      <c r="B455" s="27"/>
    </row>
    <row r="456" spans="1:2">
      <c r="A456" s="10"/>
      <c r="B456" s="27"/>
    </row>
    <row r="457" spans="1:2">
      <c r="A457" s="10"/>
      <c r="B457" s="27"/>
    </row>
    <row r="458" spans="1:2">
      <c r="A458" s="10"/>
      <c r="B458" s="27"/>
    </row>
    <row r="459" spans="1:2">
      <c r="A459" s="10"/>
      <c r="B459" s="27"/>
    </row>
    <row r="460" spans="1:2">
      <c r="A460" s="10"/>
      <c r="B460" s="27"/>
    </row>
    <row r="461" spans="1:2">
      <c r="A461" s="10"/>
      <c r="B461" s="27"/>
    </row>
    <row r="462" spans="1:2">
      <c r="A462" s="10"/>
      <c r="B462" s="27"/>
    </row>
    <row r="463" spans="1:2">
      <c r="A463" s="10"/>
      <c r="B463" s="27"/>
    </row>
    <row r="464" spans="1:2">
      <c r="A464" s="10"/>
      <c r="B464" s="27"/>
    </row>
    <row r="465" spans="1:2">
      <c r="A465" s="10"/>
      <c r="B465" s="27"/>
    </row>
    <row r="466" spans="1:2">
      <c r="A466" s="10"/>
      <c r="B466" s="27"/>
    </row>
    <row r="467" spans="1:2">
      <c r="A467" s="10"/>
      <c r="B467" s="27"/>
    </row>
    <row r="468" spans="1:2">
      <c r="A468" s="10"/>
      <c r="B468" s="27"/>
    </row>
    <row r="469" spans="1:2">
      <c r="A469" s="10"/>
      <c r="B469" s="27"/>
    </row>
    <row r="470" spans="1:2">
      <c r="A470" s="10"/>
      <c r="B470" s="27"/>
    </row>
    <row r="471" spans="1:2">
      <c r="A471" s="10"/>
      <c r="B471" s="27"/>
    </row>
    <row r="472" spans="1:2">
      <c r="A472" s="10"/>
      <c r="B472" s="27"/>
    </row>
    <row r="473" spans="1:2">
      <c r="A473" s="10"/>
      <c r="B473" s="27"/>
    </row>
    <row r="474" spans="1:2">
      <c r="A474" s="10"/>
      <c r="B474" s="27"/>
    </row>
    <row r="475" spans="1:2">
      <c r="A475" s="10"/>
      <c r="B475" s="27"/>
    </row>
    <row r="476" spans="1:2">
      <c r="A476" s="10"/>
      <c r="B476" s="27"/>
    </row>
    <row r="477" spans="1:2">
      <c r="A477" s="10"/>
      <c r="B477" s="27"/>
    </row>
    <row r="478" spans="1:2">
      <c r="A478" s="10"/>
      <c r="B478" s="27"/>
    </row>
    <row r="479" spans="1:2">
      <c r="A479" s="10"/>
      <c r="B479" s="27"/>
    </row>
    <row r="480" spans="1:2">
      <c r="A480" s="10"/>
      <c r="B480" s="27"/>
    </row>
    <row r="481" spans="1:2">
      <c r="A481" s="10"/>
      <c r="B481" s="27"/>
    </row>
    <row r="482" spans="1:2">
      <c r="A482" s="10"/>
      <c r="B482" s="27"/>
    </row>
    <row r="483" spans="1:2">
      <c r="A483" s="10"/>
      <c r="B483" s="27"/>
    </row>
    <row r="484" spans="1:2">
      <c r="A484" s="10"/>
      <c r="B484" s="27"/>
    </row>
    <row r="485" spans="1:2">
      <c r="A485" s="10"/>
      <c r="B485" s="27"/>
    </row>
    <row r="486" spans="1:2">
      <c r="A486" s="10"/>
      <c r="B486" s="27"/>
    </row>
    <row r="487" spans="1:2">
      <c r="A487" s="10"/>
      <c r="B487" s="27"/>
    </row>
    <row r="488" spans="1:2">
      <c r="A488" s="10"/>
      <c r="B488" s="27"/>
    </row>
    <row r="489" spans="1:2">
      <c r="A489" s="10"/>
      <c r="B489" s="27"/>
    </row>
    <row r="490" spans="1:2">
      <c r="A490" s="10"/>
      <c r="B490" s="27"/>
    </row>
    <row r="491" spans="1:2">
      <c r="A491" s="10"/>
      <c r="B491" s="27"/>
    </row>
    <row r="492" spans="1:2">
      <c r="A492" s="10"/>
      <c r="B492" s="27"/>
    </row>
    <row r="493" spans="1:2">
      <c r="A493" s="10"/>
      <c r="B493" s="27"/>
    </row>
    <row r="494" spans="1:2">
      <c r="A494" s="10"/>
      <c r="B494" s="27"/>
    </row>
    <row r="495" spans="1:2">
      <c r="A495" s="10"/>
      <c r="B495" s="27"/>
    </row>
    <row r="496" spans="1:2">
      <c r="A496" s="10"/>
      <c r="B496" s="27"/>
    </row>
    <row r="497" spans="1:2">
      <c r="A497" s="10"/>
      <c r="B497" s="27"/>
    </row>
    <row r="498" spans="1:2">
      <c r="A498" s="10"/>
      <c r="B498" s="27"/>
    </row>
    <row r="499" spans="1:2">
      <c r="A499" s="10"/>
      <c r="B499" s="27"/>
    </row>
    <row r="500" spans="1:2">
      <c r="A500" s="10"/>
      <c r="B500" s="27"/>
    </row>
    <row r="501" spans="1:2">
      <c r="A501" s="10"/>
      <c r="B501" s="27"/>
    </row>
    <row r="502" spans="1:2">
      <c r="A502" s="10"/>
      <c r="B502" s="27"/>
    </row>
    <row r="503" spans="1:2">
      <c r="A503" s="10"/>
      <c r="B503" s="27"/>
    </row>
    <row r="504" spans="1:2">
      <c r="A504" s="10"/>
      <c r="B504" s="27"/>
    </row>
    <row r="505" spans="1:2">
      <c r="A505" s="10"/>
      <c r="B505" s="27"/>
    </row>
    <row r="506" spans="1:2">
      <c r="A506" s="10"/>
      <c r="B506" s="27"/>
    </row>
    <row r="507" spans="1:2">
      <c r="A507" s="10"/>
      <c r="B507" s="27"/>
    </row>
    <row r="508" spans="1:2">
      <c r="A508" s="10"/>
      <c r="B508" s="27"/>
    </row>
    <row r="509" spans="1:2">
      <c r="A509" s="10"/>
      <c r="B509" s="27"/>
    </row>
    <row r="510" spans="1:2">
      <c r="A510" s="10"/>
      <c r="B510" s="27"/>
    </row>
    <row r="511" spans="1:2">
      <c r="A511" s="10"/>
      <c r="B511" s="27"/>
    </row>
    <row r="512" spans="1:2">
      <c r="A512" s="10"/>
      <c r="B512" s="27"/>
    </row>
    <row r="513" spans="1:2">
      <c r="A513" s="10"/>
      <c r="B513" s="27"/>
    </row>
    <row r="514" spans="1:2">
      <c r="A514" s="10"/>
      <c r="B514" s="27"/>
    </row>
    <row r="515" spans="1:2">
      <c r="A515" s="10"/>
      <c r="B515" s="27"/>
    </row>
    <row r="516" spans="1:2">
      <c r="A516" s="10"/>
      <c r="B516" s="27"/>
    </row>
    <row r="517" spans="1:2">
      <c r="A517" s="10"/>
      <c r="B517" s="27"/>
    </row>
    <row r="518" spans="1:2">
      <c r="A518" s="10"/>
      <c r="B518" s="27"/>
    </row>
    <row r="519" spans="1:2">
      <c r="A519" s="10"/>
      <c r="B519" s="27"/>
    </row>
    <row r="520" spans="1:2">
      <c r="A520" s="10"/>
      <c r="B520" s="27"/>
    </row>
    <row r="521" spans="1:2">
      <c r="A521" s="10"/>
      <c r="B521" s="27"/>
    </row>
    <row r="522" spans="1:2">
      <c r="A522" s="10"/>
      <c r="B522" s="27"/>
    </row>
    <row r="523" spans="1:2">
      <c r="A523" s="10"/>
      <c r="B523" s="27"/>
    </row>
    <row r="524" spans="1:2">
      <c r="A524" s="10"/>
      <c r="B524" s="27"/>
    </row>
    <row r="525" spans="1:2">
      <c r="A525" s="10"/>
      <c r="B525" s="27"/>
    </row>
    <row r="526" spans="1:2">
      <c r="A526" s="10"/>
      <c r="B526" s="27"/>
    </row>
    <row r="527" spans="1:2">
      <c r="A527" s="10"/>
      <c r="B527" s="27"/>
    </row>
    <row r="528" spans="1:2">
      <c r="A528" s="10"/>
      <c r="B528" s="27"/>
    </row>
    <row r="529" spans="1:2">
      <c r="A529" s="10"/>
      <c r="B529" s="27"/>
    </row>
    <row r="530" spans="1:2">
      <c r="A530" s="10"/>
      <c r="B530" s="27"/>
    </row>
    <row r="531" spans="1:2">
      <c r="A531" s="10"/>
      <c r="B531" s="27"/>
    </row>
    <row r="532" spans="1:2">
      <c r="A532" s="10"/>
      <c r="B532" s="27"/>
    </row>
    <row r="533" spans="1:2">
      <c r="A533" s="10"/>
      <c r="B533" s="27"/>
    </row>
    <row r="534" spans="1:2">
      <c r="A534" s="10"/>
      <c r="B534" s="27"/>
    </row>
    <row r="535" spans="1:2">
      <c r="A535" s="10"/>
      <c r="B535" s="27"/>
    </row>
    <row r="536" spans="1:2">
      <c r="A536" s="10"/>
      <c r="B536" s="27"/>
    </row>
    <row r="537" spans="1:2">
      <c r="A537" s="10"/>
      <c r="B537" s="27"/>
    </row>
    <row r="538" spans="1:2">
      <c r="A538" s="10"/>
      <c r="B538" s="27"/>
    </row>
    <row r="539" spans="1:2">
      <c r="A539" s="10"/>
      <c r="B539" s="27"/>
    </row>
    <row r="540" spans="1:2">
      <c r="A540" s="10"/>
      <c r="B540" s="27"/>
    </row>
    <row r="541" spans="1:2">
      <c r="A541" s="10"/>
      <c r="B541" s="27"/>
    </row>
    <row r="542" spans="1:2">
      <c r="A542" s="10"/>
      <c r="B542" s="27"/>
    </row>
    <row r="543" spans="1:2">
      <c r="A543" s="10"/>
      <c r="B543" s="27"/>
    </row>
    <row r="544" spans="1:2">
      <c r="A544" s="10"/>
      <c r="B544" s="27"/>
    </row>
    <row r="545" spans="1:2">
      <c r="A545" s="10"/>
      <c r="B545" s="27"/>
    </row>
    <row r="546" spans="1:2">
      <c r="A546" s="10"/>
      <c r="B546" s="27"/>
    </row>
    <row r="547" spans="1:2">
      <c r="A547" s="10"/>
      <c r="B547" s="27"/>
    </row>
    <row r="548" spans="1:2">
      <c r="A548" s="10"/>
      <c r="B548" s="27"/>
    </row>
    <row r="549" spans="1:2">
      <c r="A549" s="10"/>
      <c r="B549" s="27"/>
    </row>
    <row r="550" spans="1:2">
      <c r="A550" s="10"/>
      <c r="B550" s="27"/>
    </row>
    <row r="551" spans="1:2">
      <c r="A551" s="10"/>
      <c r="B551" s="27"/>
    </row>
    <row r="552" spans="1:2">
      <c r="A552" s="10"/>
      <c r="B552" s="27"/>
    </row>
    <row r="553" spans="1:2">
      <c r="A553" s="10"/>
      <c r="B553" s="27"/>
    </row>
    <row r="554" spans="1:2">
      <c r="A554" s="10"/>
      <c r="B554" s="27"/>
    </row>
    <row r="555" spans="1:2">
      <c r="A555" s="10"/>
      <c r="B555" s="27"/>
    </row>
    <row r="556" spans="1:2">
      <c r="A556" s="10"/>
      <c r="B556" s="27"/>
    </row>
    <row r="557" spans="1:2">
      <c r="A557" s="10"/>
      <c r="B557" s="27"/>
    </row>
    <row r="558" spans="1:2">
      <c r="A558" s="10"/>
      <c r="B558" s="27"/>
    </row>
    <row r="559" spans="1:2">
      <c r="A559" s="10"/>
      <c r="B559" s="27"/>
    </row>
    <row r="560" spans="1:2">
      <c r="A560" s="10"/>
      <c r="B560" s="27"/>
    </row>
    <row r="561" spans="1:2">
      <c r="A561" s="10"/>
      <c r="B561" s="27"/>
    </row>
    <row r="562" spans="1:2">
      <c r="A562" s="10"/>
      <c r="B562" s="27"/>
    </row>
    <row r="563" spans="1:2">
      <c r="A563" s="10"/>
      <c r="B563" s="27"/>
    </row>
    <row r="564" spans="1:2">
      <c r="A564" s="10"/>
      <c r="B564" s="27"/>
    </row>
    <row r="565" spans="1:2">
      <c r="A565" s="10"/>
      <c r="B565" s="27"/>
    </row>
    <row r="566" spans="1:2">
      <c r="A566" s="10"/>
      <c r="B566" s="27"/>
    </row>
    <row r="567" spans="1:2">
      <c r="A567" s="10"/>
      <c r="B567" s="27"/>
    </row>
    <row r="568" spans="1:2">
      <c r="A568" s="10"/>
      <c r="B568" s="27"/>
    </row>
    <row r="569" spans="1:2">
      <c r="A569" s="10"/>
      <c r="B569" s="27"/>
    </row>
    <row r="570" spans="1:2">
      <c r="A570" s="10"/>
      <c r="B570" s="27"/>
    </row>
    <row r="571" spans="1:2">
      <c r="A571" s="10"/>
      <c r="B571" s="27"/>
    </row>
    <row r="572" spans="1:2">
      <c r="A572" s="10"/>
      <c r="B572" s="27"/>
    </row>
    <row r="573" spans="1:2">
      <c r="A573" s="10"/>
      <c r="B573" s="27"/>
    </row>
    <row r="574" spans="1:2">
      <c r="A574" s="10"/>
      <c r="B574" s="27"/>
    </row>
    <row r="575" spans="1:2">
      <c r="A575" s="10"/>
      <c r="B575" s="27"/>
    </row>
    <row r="576" spans="1:2">
      <c r="A576" s="10"/>
      <c r="B576" s="27"/>
    </row>
    <row r="577" spans="1:2">
      <c r="A577" s="10"/>
      <c r="B577" s="27"/>
    </row>
    <row r="578" spans="1:2">
      <c r="A578" s="10"/>
      <c r="B578" s="27"/>
    </row>
    <row r="579" spans="1:2">
      <c r="A579" s="10"/>
      <c r="B579" s="27"/>
    </row>
    <row r="580" spans="1:2">
      <c r="A580" s="10"/>
      <c r="B580" s="27"/>
    </row>
    <row r="581" spans="1:2">
      <c r="A581" s="10"/>
      <c r="B581" s="27"/>
    </row>
    <row r="582" spans="1:2">
      <c r="A582" s="10"/>
      <c r="B582" s="27"/>
    </row>
    <row r="583" spans="1:2">
      <c r="A583" s="10"/>
      <c r="B583" s="27"/>
    </row>
    <row r="584" spans="1:2">
      <c r="A584" s="10"/>
      <c r="B584" s="27"/>
    </row>
    <row r="585" spans="1:2">
      <c r="A585" s="10"/>
      <c r="B585" s="27"/>
    </row>
    <row r="586" spans="1:2">
      <c r="A586" s="10"/>
      <c r="B586" s="27"/>
    </row>
    <row r="587" spans="1:2">
      <c r="A587" s="10"/>
      <c r="B587" s="27"/>
    </row>
    <row r="588" spans="1:2">
      <c r="A588" s="10"/>
      <c r="B588" s="27"/>
    </row>
    <row r="589" spans="1:2">
      <c r="A589" s="10"/>
      <c r="B589" s="27"/>
    </row>
    <row r="590" spans="1:2">
      <c r="A590" s="10"/>
      <c r="B590" s="27"/>
    </row>
    <row r="591" spans="1:2">
      <c r="A591" s="10"/>
      <c r="B591" s="27"/>
    </row>
    <row r="592" spans="1:2">
      <c r="A592" s="10"/>
      <c r="B592" s="27"/>
    </row>
    <row r="593" spans="1:2">
      <c r="A593" s="10"/>
      <c r="B593" s="27"/>
    </row>
    <row r="594" spans="1:2">
      <c r="A594" s="10"/>
      <c r="B594" s="27"/>
    </row>
    <row r="595" spans="1:2">
      <c r="A595" s="10"/>
      <c r="B595" s="27"/>
    </row>
    <row r="596" spans="1:2">
      <c r="A596" s="10"/>
      <c r="B596" s="27"/>
    </row>
    <row r="597" spans="1:2">
      <c r="A597" s="10"/>
      <c r="B597" s="27"/>
    </row>
    <row r="598" spans="1:2">
      <c r="A598" s="10"/>
      <c r="B598" s="27"/>
    </row>
    <row r="599" spans="1:2">
      <c r="A599" s="10"/>
      <c r="B599" s="27"/>
    </row>
    <row r="600" spans="1:2">
      <c r="A600" s="10"/>
      <c r="B600" s="27"/>
    </row>
    <row r="601" spans="1:2">
      <c r="A601" s="10"/>
      <c r="B601" s="27"/>
    </row>
    <row r="602" spans="1:2">
      <c r="A602" s="10"/>
      <c r="B602" s="27"/>
    </row>
    <row r="603" spans="1:2">
      <c r="A603" s="10"/>
      <c r="B603" s="27"/>
    </row>
    <row r="604" spans="1:2">
      <c r="A604" s="10"/>
      <c r="B604" s="27"/>
    </row>
    <row r="605" spans="1:2">
      <c r="A605" s="10"/>
      <c r="B605" s="27"/>
    </row>
    <row r="606" spans="1:2">
      <c r="A606" s="10"/>
      <c r="B606" s="27"/>
    </row>
    <row r="607" spans="1:2">
      <c r="A607" s="10"/>
      <c r="B607" s="27"/>
    </row>
    <row r="608" spans="1:2">
      <c r="A608" s="10"/>
      <c r="B608" s="27"/>
    </row>
    <row r="609" spans="1:2">
      <c r="A609" s="10"/>
      <c r="B609" s="27"/>
    </row>
    <row r="610" spans="1:2">
      <c r="A610" s="10"/>
      <c r="B610" s="27"/>
    </row>
    <row r="611" spans="1:2">
      <c r="A611" s="10"/>
      <c r="B611" s="27"/>
    </row>
    <row r="612" spans="1:2">
      <c r="A612" s="10"/>
      <c r="B612" s="27"/>
    </row>
    <row r="613" spans="1:2">
      <c r="A613" s="10"/>
      <c r="B613" s="27"/>
    </row>
    <row r="614" spans="1:2">
      <c r="A614" s="10"/>
      <c r="B614" s="27"/>
    </row>
    <row r="615" spans="1:2">
      <c r="A615" s="10"/>
      <c r="B615" s="27"/>
    </row>
    <row r="616" spans="1:2">
      <c r="A616" s="10"/>
      <c r="B616" s="27"/>
    </row>
    <row r="617" spans="1:2">
      <c r="A617" s="10"/>
      <c r="B617" s="27"/>
    </row>
    <row r="618" spans="1:2">
      <c r="A618" s="10"/>
      <c r="B618" s="27"/>
    </row>
    <row r="619" spans="1:2">
      <c r="A619" s="10"/>
      <c r="B619" s="27"/>
    </row>
    <row r="620" spans="1:2">
      <c r="A620" s="10"/>
      <c r="B620" s="27"/>
    </row>
    <row r="621" spans="1:2">
      <c r="A621" s="10"/>
      <c r="B621" s="27"/>
    </row>
    <row r="622" spans="1:2">
      <c r="A622" s="10"/>
      <c r="B622" s="27"/>
    </row>
    <row r="623" spans="1:2">
      <c r="A623" s="10"/>
      <c r="B623" s="27"/>
    </row>
    <row r="624" spans="1:2">
      <c r="A624" s="10"/>
      <c r="B624" s="27"/>
    </row>
    <row r="625" spans="1:2">
      <c r="A625" s="10"/>
      <c r="B625" s="27"/>
    </row>
    <row r="626" spans="1:2">
      <c r="A626" s="10"/>
      <c r="B626" s="27"/>
    </row>
    <row r="627" spans="1:2">
      <c r="A627" s="10"/>
      <c r="B627" s="27"/>
    </row>
    <row r="628" spans="1:2">
      <c r="A628" s="10"/>
      <c r="B628" s="27"/>
    </row>
    <row r="629" spans="1:2">
      <c r="A629" s="10"/>
      <c r="B629" s="27"/>
    </row>
    <row r="630" spans="1:2">
      <c r="A630" s="10"/>
      <c r="B630" s="27"/>
    </row>
    <row r="631" spans="1:2">
      <c r="A631" s="10"/>
      <c r="B631" s="27"/>
    </row>
    <row r="632" spans="1:2">
      <c r="A632" s="10"/>
      <c r="B632" s="27"/>
    </row>
    <row r="633" spans="1:2">
      <c r="A633" s="10"/>
      <c r="B633" s="27"/>
    </row>
    <row r="634" spans="1:2">
      <c r="A634" s="10"/>
      <c r="B634" s="27"/>
    </row>
    <row r="635" spans="1:2">
      <c r="A635" s="10"/>
      <c r="B635" s="27"/>
    </row>
    <row r="636" spans="1:2">
      <c r="A636" s="10"/>
      <c r="B636" s="27"/>
    </row>
    <row r="637" spans="1:2">
      <c r="A637" s="10"/>
      <c r="B637" s="27"/>
    </row>
    <row r="638" spans="1:2">
      <c r="A638" s="10"/>
      <c r="B638" s="27"/>
    </row>
    <row r="639" spans="1:2">
      <c r="A639" s="10"/>
      <c r="B639" s="27"/>
    </row>
    <row r="640" spans="1:2">
      <c r="A640" s="10"/>
      <c r="B640" s="27"/>
    </row>
    <row r="641" spans="1:2">
      <c r="A641" s="10"/>
      <c r="B641" s="27"/>
    </row>
    <row r="642" spans="1:2">
      <c r="A642" s="10"/>
      <c r="B642" s="27"/>
    </row>
    <row r="643" spans="1:2">
      <c r="A643" s="10"/>
      <c r="B643" s="27"/>
    </row>
    <row r="644" spans="1:2">
      <c r="A644" s="10"/>
      <c r="B644" s="27"/>
    </row>
    <row r="645" spans="1:2">
      <c r="A645" s="10"/>
      <c r="B645" s="27"/>
    </row>
    <row r="646" spans="1:2">
      <c r="A646" s="10"/>
      <c r="B646" s="27"/>
    </row>
    <row r="647" spans="1:2">
      <c r="A647" s="10"/>
      <c r="B647" s="27"/>
    </row>
    <row r="648" spans="1:2">
      <c r="A648" s="10"/>
      <c r="B648" s="27"/>
    </row>
    <row r="649" spans="1:2">
      <c r="A649" s="10"/>
      <c r="B649" s="27"/>
    </row>
    <row r="650" spans="1:2">
      <c r="A650" s="10"/>
      <c r="B650" s="27"/>
    </row>
    <row r="651" spans="1:2">
      <c r="A651" s="10"/>
      <c r="B651" s="27"/>
    </row>
    <row r="652" spans="1:2">
      <c r="A652" s="10"/>
      <c r="B652" s="27"/>
    </row>
    <row r="653" spans="1:2">
      <c r="A653" s="10"/>
      <c r="B653" s="27"/>
    </row>
    <row r="654" spans="1:2">
      <c r="A654" s="10"/>
      <c r="B654" s="27"/>
    </row>
    <row r="655" spans="1:2">
      <c r="A655" s="10"/>
      <c r="B655" s="27"/>
    </row>
    <row r="656" spans="1:2">
      <c r="A656" s="10"/>
      <c r="B656" s="27"/>
    </row>
    <row r="657" spans="1:2">
      <c r="A657" s="10"/>
      <c r="B657" s="27"/>
    </row>
    <row r="658" spans="1:2">
      <c r="A658" s="10"/>
      <c r="B658" s="27"/>
    </row>
    <row r="659" spans="1:2">
      <c r="A659" s="10"/>
      <c r="B659" s="27"/>
    </row>
    <row r="660" spans="1:2">
      <c r="A660" s="10"/>
      <c r="B660" s="27"/>
    </row>
    <row r="661" spans="1:2">
      <c r="A661" s="10"/>
      <c r="B661" s="27"/>
    </row>
    <row r="662" spans="1:2">
      <c r="A662" s="10"/>
      <c r="B662" s="27"/>
    </row>
    <row r="663" spans="1:2">
      <c r="A663" s="10"/>
      <c r="B663" s="27"/>
    </row>
    <row r="664" spans="1:2">
      <c r="A664" s="10"/>
      <c r="B664" s="27"/>
    </row>
    <row r="665" spans="1:2">
      <c r="A665" s="10"/>
      <c r="B665" s="27"/>
    </row>
    <row r="666" spans="1:2">
      <c r="A666" s="10"/>
      <c r="B666" s="27"/>
    </row>
    <row r="667" spans="1:2">
      <c r="A667" s="10"/>
      <c r="B667" s="27"/>
    </row>
    <row r="668" spans="1:2">
      <c r="A668" s="10"/>
      <c r="B668" s="27"/>
    </row>
    <row r="669" spans="1:2">
      <c r="A669" s="10"/>
      <c r="B669" s="27"/>
    </row>
    <row r="670" spans="1:2">
      <c r="A670" s="10"/>
      <c r="B670" s="27"/>
    </row>
    <row r="671" spans="1:2">
      <c r="A671" s="10"/>
      <c r="B671" s="27"/>
    </row>
    <row r="672" spans="1:2">
      <c r="A672" s="10"/>
      <c r="B672" s="27"/>
    </row>
    <row r="673" spans="1:2">
      <c r="A673" s="10"/>
      <c r="B673" s="27"/>
    </row>
    <row r="674" spans="1:2">
      <c r="A674" s="10"/>
      <c r="B674" s="27"/>
    </row>
    <row r="675" spans="1:2">
      <c r="A675" s="10"/>
      <c r="B675" s="27"/>
    </row>
    <row r="676" spans="1:2">
      <c r="A676" s="10"/>
      <c r="B676" s="27"/>
    </row>
    <row r="677" spans="1:2">
      <c r="A677" s="10"/>
      <c r="B677" s="27"/>
    </row>
    <row r="678" spans="1:2">
      <c r="A678" s="10"/>
      <c r="B678" s="27"/>
    </row>
    <row r="679" spans="1:2">
      <c r="A679" s="10"/>
      <c r="B679" s="27"/>
    </row>
    <row r="680" spans="1:2">
      <c r="A680" s="10"/>
      <c r="B680" s="27"/>
    </row>
    <row r="681" spans="1:2">
      <c r="A681" s="10"/>
      <c r="B681" s="27"/>
    </row>
    <row r="682" spans="1:2">
      <c r="A682" s="10"/>
      <c r="B682" s="27"/>
    </row>
    <row r="683" spans="1:2">
      <c r="A683" s="10"/>
      <c r="B683" s="27"/>
    </row>
    <row r="684" spans="1:2">
      <c r="A684" s="10"/>
      <c r="B684" s="27"/>
    </row>
    <row r="685" spans="1:2">
      <c r="A685" s="10"/>
      <c r="B685" s="27"/>
    </row>
    <row r="686" spans="1:2">
      <c r="A686" s="10"/>
      <c r="B686" s="27"/>
    </row>
    <row r="687" spans="1:2">
      <c r="A687" s="10"/>
      <c r="B687" s="27"/>
    </row>
    <row r="688" spans="1:2">
      <c r="A688" s="10"/>
      <c r="B688" s="27"/>
    </row>
    <row r="689" spans="1:2">
      <c r="A689" s="10"/>
      <c r="B689" s="27"/>
    </row>
    <row r="690" spans="1:2">
      <c r="A690" s="10"/>
      <c r="B690" s="27"/>
    </row>
    <row r="691" spans="1:2">
      <c r="A691" s="10"/>
      <c r="B691" s="27"/>
    </row>
    <row r="692" spans="1:2">
      <c r="A692" s="10"/>
      <c r="B692" s="27"/>
    </row>
    <row r="693" spans="1:2">
      <c r="A693" s="10"/>
      <c r="B693" s="27"/>
    </row>
    <row r="694" spans="1:2">
      <c r="A694" s="10"/>
      <c r="B694" s="27"/>
    </row>
    <row r="695" spans="1:2">
      <c r="A695" s="10"/>
      <c r="B695" s="27"/>
    </row>
    <row r="696" spans="1:2">
      <c r="A696" s="10"/>
      <c r="B696" s="27"/>
    </row>
    <row r="697" spans="1:2">
      <c r="A697" s="10"/>
      <c r="B697" s="27"/>
    </row>
    <row r="698" spans="1:2">
      <c r="A698" s="10"/>
      <c r="B698" s="27"/>
    </row>
    <row r="699" spans="1:2">
      <c r="A699" s="10"/>
      <c r="B699" s="27"/>
    </row>
    <row r="700" spans="1:2">
      <c r="A700" s="10"/>
      <c r="B700" s="27"/>
    </row>
    <row r="701" spans="1:2">
      <c r="A701" s="10"/>
      <c r="B701" s="27"/>
    </row>
    <row r="702" spans="1:2">
      <c r="A702" s="10"/>
      <c r="B702" s="27"/>
    </row>
    <row r="703" spans="1:2">
      <c r="A703" s="10"/>
      <c r="B703" s="27"/>
    </row>
    <row r="704" spans="1:2">
      <c r="A704" s="10"/>
      <c r="B704" s="27"/>
    </row>
    <row r="705" spans="1:2">
      <c r="A705" s="10"/>
      <c r="B705" s="27"/>
    </row>
    <row r="706" spans="1:2">
      <c r="A706" s="10"/>
      <c r="B706" s="27"/>
    </row>
    <row r="707" spans="1:2">
      <c r="A707" s="10"/>
      <c r="B707" s="27"/>
    </row>
    <row r="708" spans="1:2">
      <c r="A708" s="10"/>
      <c r="B708" s="27"/>
    </row>
    <row r="709" spans="1:2">
      <c r="A709" s="10"/>
      <c r="B709" s="27"/>
    </row>
    <row r="710" spans="1:2">
      <c r="A710" s="10"/>
      <c r="B710" s="27"/>
    </row>
    <row r="711" spans="1:2">
      <c r="A711" s="10"/>
      <c r="B711" s="27"/>
    </row>
    <row r="712" spans="1:2">
      <c r="A712" s="10"/>
      <c r="B712" s="27"/>
    </row>
    <row r="713" spans="1:2">
      <c r="A713" s="10"/>
      <c r="B713" s="27"/>
    </row>
    <row r="714" spans="1:2">
      <c r="A714" s="10"/>
      <c r="B714" s="27"/>
    </row>
    <row r="715" spans="1:2">
      <c r="A715" s="10"/>
      <c r="B715" s="27"/>
    </row>
    <row r="716" spans="1:2">
      <c r="A716" s="10"/>
      <c r="B716" s="27"/>
    </row>
    <row r="717" spans="1:2">
      <c r="A717" s="10"/>
      <c r="B717" s="27"/>
    </row>
    <row r="718" spans="1:2">
      <c r="A718" s="10"/>
      <c r="B718" s="27"/>
    </row>
    <row r="719" spans="1:2">
      <c r="A719" s="10"/>
      <c r="B719" s="27"/>
    </row>
    <row r="720" spans="1:2">
      <c r="A720" s="10"/>
      <c r="B720" s="27"/>
    </row>
    <row r="721" spans="1:2">
      <c r="A721" s="10"/>
      <c r="B721" s="27"/>
    </row>
    <row r="722" spans="1:2">
      <c r="A722" s="10"/>
      <c r="B722" s="27"/>
    </row>
    <row r="723" spans="1:2">
      <c r="A723" s="10"/>
      <c r="B723" s="27"/>
    </row>
    <row r="724" spans="1:2">
      <c r="A724" s="10"/>
      <c r="B724" s="27"/>
    </row>
    <row r="725" spans="1:2">
      <c r="A725" s="10"/>
      <c r="B725" s="27"/>
    </row>
    <row r="726" spans="1:2">
      <c r="A726" s="10"/>
      <c r="B726" s="27"/>
    </row>
    <row r="727" spans="1:2">
      <c r="A727" s="10"/>
      <c r="B727" s="27"/>
    </row>
    <row r="728" spans="1:2">
      <c r="A728" s="10"/>
      <c r="B728" s="27"/>
    </row>
    <row r="729" spans="1:2">
      <c r="A729" s="10"/>
      <c r="B729" s="27"/>
    </row>
    <row r="730" spans="1:2">
      <c r="A730" s="10"/>
      <c r="B730" s="27"/>
    </row>
    <row r="731" spans="1:2">
      <c r="A731" s="10"/>
      <c r="B731" s="27"/>
    </row>
    <row r="732" spans="1:2">
      <c r="A732" s="10"/>
      <c r="B732" s="27"/>
    </row>
    <row r="733" spans="1:2">
      <c r="A733" s="10"/>
      <c r="B733" s="27"/>
    </row>
    <row r="734" spans="1:2">
      <c r="A734" s="10"/>
      <c r="B734" s="27"/>
    </row>
    <row r="735" spans="1:2">
      <c r="A735" s="10"/>
      <c r="B735" s="27"/>
    </row>
    <row r="736" spans="1:2">
      <c r="A736" s="10"/>
      <c r="B736" s="27"/>
    </row>
    <row r="737" spans="1:2">
      <c r="A737" s="10"/>
      <c r="B737" s="27"/>
    </row>
    <row r="738" spans="1:2">
      <c r="A738" s="10"/>
      <c r="B738" s="27"/>
    </row>
    <row r="739" spans="1:2">
      <c r="A739" s="10"/>
      <c r="B739" s="27"/>
    </row>
    <row r="740" spans="1:2">
      <c r="A740" s="10"/>
      <c r="B740" s="27"/>
    </row>
    <row r="741" spans="1:2">
      <c r="A741" s="10"/>
      <c r="B741" s="27"/>
    </row>
    <row r="742" spans="1:2">
      <c r="A742" s="10"/>
      <c r="B742" s="27"/>
    </row>
    <row r="743" spans="1:2">
      <c r="A743" s="10"/>
      <c r="B743" s="27"/>
    </row>
    <row r="744" spans="1:2">
      <c r="A744" s="10"/>
      <c r="B744" s="27"/>
    </row>
    <row r="745" spans="1:2">
      <c r="A745" s="10"/>
      <c r="B745" s="27"/>
    </row>
    <row r="746" spans="1:2">
      <c r="A746" s="10"/>
      <c r="B746" s="27"/>
    </row>
    <row r="747" spans="1:2">
      <c r="A747" s="10"/>
      <c r="B747" s="27"/>
    </row>
    <row r="748" spans="1:2">
      <c r="A748" s="10"/>
      <c r="B748" s="27"/>
    </row>
    <row r="749" spans="1:2">
      <c r="A749" s="10"/>
      <c r="B749" s="27"/>
    </row>
    <row r="750" spans="1:2">
      <c r="A750" s="10"/>
      <c r="B750" s="27"/>
    </row>
    <row r="751" spans="1:2">
      <c r="A751" s="10"/>
      <c r="B751" s="27"/>
    </row>
    <row r="752" spans="1:2">
      <c r="A752" s="10"/>
      <c r="B752" s="27"/>
    </row>
    <row r="753" spans="1:2">
      <c r="A753" s="10"/>
      <c r="B753" s="27"/>
    </row>
    <row r="754" spans="1:2">
      <c r="A754" s="10"/>
      <c r="B754" s="27"/>
    </row>
    <row r="755" spans="1:2">
      <c r="A755" s="10"/>
      <c r="B755" s="27"/>
    </row>
    <row r="756" spans="1:2">
      <c r="A756" s="10"/>
      <c r="B756" s="27"/>
    </row>
    <row r="757" spans="1:2">
      <c r="A757" s="10"/>
      <c r="B757" s="27"/>
    </row>
    <row r="758" spans="1:2">
      <c r="A758" s="10"/>
      <c r="B758" s="27"/>
    </row>
    <row r="759" spans="1:2">
      <c r="A759" s="10"/>
      <c r="B759" s="27"/>
    </row>
    <row r="760" spans="1:2">
      <c r="A760" s="10"/>
      <c r="B760" s="27"/>
    </row>
    <row r="761" spans="1:2">
      <c r="A761" s="10"/>
      <c r="B761" s="27"/>
    </row>
    <row r="762" spans="1:2">
      <c r="A762" s="10"/>
      <c r="B762" s="27"/>
    </row>
    <row r="763" spans="1:2">
      <c r="A763" s="10"/>
      <c r="B763" s="27"/>
    </row>
    <row r="764" spans="1:2">
      <c r="A764" s="10"/>
      <c r="B764" s="27"/>
    </row>
    <row r="765" spans="1:2">
      <c r="A765" s="10"/>
      <c r="B765" s="27"/>
    </row>
    <row r="766" spans="1:2">
      <c r="A766" s="10"/>
      <c r="B766" s="27"/>
    </row>
    <row r="767" spans="1:2">
      <c r="A767" s="10"/>
      <c r="B767" s="27"/>
    </row>
    <row r="768" spans="1:2">
      <c r="A768" s="10"/>
      <c r="B768" s="27"/>
    </row>
    <row r="769" spans="1:2">
      <c r="A769" s="10"/>
      <c r="B769" s="27"/>
    </row>
    <row r="770" spans="1:2">
      <c r="A770" s="10"/>
      <c r="B770" s="27"/>
    </row>
    <row r="771" spans="1:2">
      <c r="A771" s="10"/>
      <c r="B771" s="27"/>
    </row>
    <row r="772" spans="1:2">
      <c r="A772" s="10"/>
      <c r="B772" s="27"/>
    </row>
    <row r="773" spans="1:2">
      <c r="A773" s="10"/>
      <c r="B773" s="27"/>
    </row>
    <row r="774" spans="1:2">
      <c r="A774" s="10"/>
      <c r="B774" s="27"/>
    </row>
    <row r="775" spans="1:2">
      <c r="A775" s="10"/>
      <c r="B775" s="27"/>
    </row>
    <row r="776" spans="1:2">
      <c r="A776" s="10"/>
      <c r="B776" s="27"/>
    </row>
    <row r="777" spans="1:2">
      <c r="A777" s="10"/>
      <c r="B777" s="27"/>
    </row>
    <row r="778" spans="1:2">
      <c r="A778" s="10"/>
      <c r="B778" s="27"/>
    </row>
    <row r="779" spans="1:2">
      <c r="A779" s="10"/>
      <c r="B779" s="27"/>
    </row>
    <row r="780" spans="1:2">
      <c r="A780" s="10"/>
      <c r="B780" s="27"/>
    </row>
    <row r="781" spans="1:2">
      <c r="A781" s="10"/>
      <c r="B781" s="27"/>
    </row>
    <row r="782" spans="1:2">
      <c r="A782" s="10"/>
      <c r="B782" s="27"/>
    </row>
    <row r="783" spans="1:2">
      <c r="A783" s="10"/>
      <c r="B783" s="27"/>
    </row>
    <row r="784" spans="1:2">
      <c r="A784" s="10"/>
      <c r="B784" s="27"/>
    </row>
    <row r="785" spans="1:2">
      <c r="A785" s="10"/>
      <c r="B785" s="27"/>
    </row>
    <row r="786" spans="1:2">
      <c r="A786" s="10"/>
      <c r="B786" s="27"/>
    </row>
    <row r="787" spans="1:2">
      <c r="A787" s="10"/>
      <c r="B787" s="27"/>
    </row>
    <row r="788" spans="1:2">
      <c r="A788" s="10"/>
      <c r="B788" s="27"/>
    </row>
    <row r="789" spans="1:2">
      <c r="A789" s="10"/>
      <c r="B789" s="27"/>
    </row>
    <row r="790" spans="1:2">
      <c r="A790" s="10"/>
      <c r="B790" s="27"/>
    </row>
    <row r="791" spans="1:2">
      <c r="A791" s="10"/>
      <c r="B791" s="27"/>
    </row>
    <row r="792" spans="1:2">
      <c r="A792" s="10"/>
      <c r="B792" s="27"/>
    </row>
    <row r="793" spans="1:2">
      <c r="A793" s="10"/>
      <c r="B793" s="27"/>
    </row>
    <row r="794" spans="1:2">
      <c r="A794" s="10"/>
      <c r="B794" s="27"/>
    </row>
    <row r="795" spans="1:2">
      <c r="A795" s="10"/>
      <c r="B795" s="27"/>
    </row>
    <row r="796" spans="1:2">
      <c r="A796" s="10"/>
      <c r="B796" s="27"/>
    </row>
    <row r="797" spans="1:2">
      <c r="A797" s="10"/>
      <c r="B797" s="27"/>
    </row>
    <row r="798" spans="1:2">
      <c r="A798" s="10"/>
      <c r="B798" s="27"/>
    </row>
    <row r="799" spans="1:2">
      <c r="A799" s="10"/>
      <c r="B799" s="27"/>
    </row>
    <row r="800" spans="1:2">
      <c r="A800" s="10"/>
      <c r="B800" s="27"/>
    </row>
    <row r="801" spans="1:2">
      <c r="A801" s="10"/>
      <c r="B801" s="27"/>
    </row>
    <row r="802" spans="1:2">
      <c r="A802" s="10"/>
      <c r="B802" s="27"/>
    </row>
    <row r="803" spans="1:2">
      <c r="A803" s="10"/>
      <c r="B803" s="27"/>
    </row>
    <row r="804" spans="1:2">
      <c r="A804" s="10"/>
      <c r="B804" s="27"/>
    </row>
    <row r="805" spans="1:2">
      <c r="A805" s="10"/>
      <c r="B805" s="27"/>
    </row>
    <row r="806" spans="1:2">
      <c r="A806" s="10"/>
      <c r="B806" s="27"/>
    </row>
    <row r="807" spans="1:2">
      <c r="A807" s="10"/>
      <c r="B807" s="27"/>
    </row>
    <row r="808" spans="1:2">
      <c r="A808" s="10"/>
      <c r="B808" s="27"/>
    </row>
    <row r="809" spans="1:2">
      <c r="A809" s="10"/>
      <c r="B809" s="27"/>
    </row>
    <row r="810" spans="1:2">
      <c r="A810" s="10"/>
      <c r="B810" s="27"/>
    </row>
    <row r="811" spans="1:2">
      <c r="A811" s="10"/>
      <c r="B811" s="27"/>
    </row>
    <row r="812" spans="1:2">
      <c r="A812" s="10"/>
      <c r="B812" s="27"/>
    </row>
    <row r="813" spans="1:2">
      <c r="A813" s="10"/>
      <c r="B813" s="27"/>
    </row>
    <row r="814" spans="1:2">
      <c r="A814" s="10"/>
      <c r="B814" s="27"/>
    </row>
    <row r="815" spans="1:2">
      <c r="A815" s="10"/>
      <c r="B815" s="27"/>
    </row>
    <row r="816" spans="1:2">
      <c r="A816" s="10"/>
      <c r="B816" s="27"/>
    </row>
    <row r="817" spans="1:2">
      <c r="A817" s="10"/>
      <c r="B817" s="27"/>
    </row>
    <row r="818" spans="1:2">
      <c r="A818" s="10"/>
      <c r="B818" s="27"/>
    </row>
    <row r="819" spans="1:2">
      <c r="A819" s="10"/>
      <c r="B819" s="27"/>
    </row>
    <row r="820" spans="1:2">
      <c r="A820" s="10"/>
      <c r="B820" s="27"/>
    </row>
    <row r="821" spans="1:2">
      <c r="A821" s="10"/>
      <c r="B821" s="27"/>
    </row>
    <row r="822" spans="1:2">
      <c r="A822" s="10"/>
      <c r="B822" s="27"/>
    </row>
    <row r="823" spans="1:2">
      <c r="A823" s="10"/>
      <c r="B823" s="27"/>
    </row>
    <row r="824" spans="1:2">
      <c r="A824" s="10"/>
      <c r="B824" s="27"/>
    </row>
    <row r="825" spans="1:2">
      <c r="A825" s="10"/>
      <c r="B825" s="27"/>
    </row>
    <row r="826" spans="1:2">
      <c r="A826" s="10"/>
      <c r="B826" s="27"/>
    </row>
    <row r="827" spans="1:2">
      <c r="A827" s="10"/>
      <c r="B827" s="27"/>
    </row>
    <row r="828" spans="1:2">
      <c r="A828" s="10"/>
      <c r="B828" s="27"/>
    </row>
    <row r="829" spans="1:2">
      <c r="A829" s="10"/>
      <c r="B829" s="27"/>
    </row>
    <row r="830" spans="1:2">
      <c r="A830" s="10"/>
      <c r="B830" s="27"/>
    </row>
    <row r="831" spans="1:2">
      <c r="A831" s="10"/>
      <c r="B831" s="27"/>
    </row>
    <row r="832" spans="1:2">
      <c r="A832" s="10"/>
      <c r="B832" s="27"/>
    </row>
    <row r="833" spans="1:2">
      <c r="A833" s="10"/>
      <c r="B833" s="27"/>
    </row>
    <row r="834" spans="1:2">
      <c r="A834" s="10"/>
      <c r="B834" s="27"/>
    </row>
    <row r="835" spans="1:2">
      <c r="A835" s="10"/>
      <c r="B835" s="27"/>
    </row>
    <row r="836" spans="1:2">
      <c r="A836" s="10"/>
      <c r="B836" s="27"/>
    </row>
    <row r="837" spans="1:2">
      <c r="A837" s="10"/>
      <c r="B837" s="27"/>
    </row>
    <row r="838" spans="1:2">
      <c r="A838" s="10"/>
      <c r="B838" s="27"/>
    </row>
    <row r="839" spans="1:2">
      <c r="A839" s="10"/>
      <c r="B839" s="27"/>
    </row>
    <row r="840" spans="1:2">
      <c r="A840" s="10"/>
      <c r="B840" s="27"/>
    </row>
    <row r="841" spans="1:2">
      <c r="A841" s="10"/>
      <c r="B841" s="27"/>
    </row>
    <row r="842" spans="1:2">
      <c r="A842" s="10"/>
      <c r="B842" s="27"/>
    </row>
    <row r="843" spans="1:2">
      <c r="A843" s="10"/>
      <c r="B843" s="27"/>
    </row>
    <row r="844" spans="1:2">
      <c r="A844" s="10"/>
      <c r="B844" s="27"/>
    </row>
    <row r="845" spans="1:2">
      <c r="A845" s="10"/>
      <c r="B845" s="27"/>
    </row>
    <row r="846" spans="1:2">
      <c r="A846" s="10"/>
      <c r="B846" s="27"/>
    </row>
    <row r="847" spans="1:2">
      <c r="A847" s="10"/>
      <c r="B847" s="27"/>
    </row>
    <row r="848" spans="1:2">
      <c r="A848" s="10"/>
      <c r="B848" s="27"/>
    </row>
    <row r="849" spans="1:2">
      <c r="A849" s="10"/>
      <c r="B849" s="27"/>
    </row>
    <row r="850" spans="1:2">
      <c r="A850" s="10"/>
      <c r="B850" s="27"/>
    </row>
    <row r="851" spans="1:2">
      <c r="A851" s="10"/>
      <c r="B851" s="27"/>
    </row>
    <row r="852" spans="1:2">
      <c r="A852" s="10"/>
      <c r="B852" s="27"/>
    </row>
    <row r="853" spans="1:2">
      <c r="A853" s="10"/>
      <c r="B853" s="27"/>
    </row>
    <row r="854" spans="1:2">
      <c r="A854" s="10"/>
      <c r="B854" s="27"/>
    </row>
    <row r="855" spans="1:2">
      <c r="A855" s="10"/>
      <c r="B855" s="27"/>
    </row>
    <row r="856" spans="1:2">
      <c r="A856" s="10"/>
      <c r="B856" s="27"/>
    </row>
    <row r="857" spans="1:2">
      <c r="A857" s="10"/>
      <c r="B857" s="27"/>
    </row>
    <row r="858" spans="1:2">
      <c r="A858" s="10"/>
      <c r="B858" s="27"/>
    </row>
    <row r="859" spans="1:2">
      <c r="A859" s="10"/>
      <c r="B859" s="27"/>
    </row>
    <row r="860" spans="1:2">
      <c r="A860" s="10"/>
      <c r="B860" s="27"/>
    </row>
    <row r="861" spans="1:2">
      <c r="A861" s="10"/>
      <c r="B861" s="27"/>
    </row>
    <row r="862" spans="1:2">
      <c r="A862" s="10"/>
      <c r="B862" s="27"/>
    </row>
    <row r="863" spans="1:2">
      <c r="A863" s="10"/>
      <c r="B863" s="27"/>
    </row>
    <row r="864" spans="1:2">
      <c r="A864" s="10"/>
      <c r="B864" s="27"/>
    </row>
    <row r="865" spans="1:2">
      <c r="A865" s="10"/>
      <c r="B865" s="27"/>
    </row>
    <row r="866" spans="1:2">
      <c r="A866" s="10"/>
      <c r="B866" s="27"/>
    </row>
    <row r="867" spans="1:2">
      <c r="A867" s="10"/>
      <c r="B867" s="27"/>
    </row>
    <row r="868" spans="1:2">
      <c r="A868" s="10"/>
      <c r="B868" s="27"/>
    </row>
    <row r="869" spans="1:2">
      <c r="A869" s="10"/>
      <c r="B869" s="27"/>
    </row>
    <row r="870" spans="1:2">
      <c r="A870" s="10"/>
      <c r="B870" s="27"/>
    </row>
    <row r="871" spans="1:2">
      <c r="A871" s="10"/>
      <c r="B871" s="27"/>
    </row>
    <row r="872" spans="1:2">
      <c r="A872" s="10"/>
      <c r="B872" s="27"/>
    </row>
    <row r="873" spans="1:2">
      <c r="A873" s="10"/>
      <c r="B873" s="27"/>
    </row>
    <row r="874" spans="1:2">
      <c r="A874" s="10"/>
      <c r="B874" s="27"/>
    </row>
    <row r="875" spans="1:2">
      <c r="A875" s="10"/>
      <c r="B875" s="27"/>
    </row>
    <row r="876" spans="1:2">
      <c r="A876" s="10"/>
      <c r="B876" s="27"/>
    </row>
    <row r="877" spans="1:2">
      <c r="A877" s="10"/>
      <c r="B877" s="27"/>
    </row>
    <row r="878" spans="1:2">
      <c r="A878" s="10"/>
      <c r="B878" s="27"/>
    </row>
    <row r="879" spans="1:2">
      <c r="A879" s="10"/>
      <c r="B879" s="27"/>
    </row>
    <row r="880" spans="1:2">
      <c r="A880" s="10"/>
      <c r="B880" s="27"/>
    </row>
    <row r="881" spans="1:2">
      <c r="A881" s="10"/>
      <c r="B881" s="27"/>
    </row>
    <row r="882" spans="1:2">
      <c r="A882" s="10"/>
      <c r="B882" s="27"/>
    </row>
    <row r="883" spans="1:2">
      <c r="A883" s="10"/>
      <c r="B883" s="27"/>
    </row>
    <row r="884" spans="1:2">
      <c r="A884" s="10"/>
      <c r="B884" s="27"/>
    </row>
    <row r="885" spans="1:2">
      <c r="A885" s="10"/>
      <c r="B885" s="27"/>
    </row>
    <row r="886" spans="1:2">
      <c r="A886" s="10"/>
      <c r="B886" s="27"/>
    </row>
    <row r="887" spans="1:2">
      <c r="A887" s="10"/>
      <c r="B887" s="27"/>
    </row>
    <row r="888" spans="1:2">
      <c r="A888" s="10"/>
      <c r="B888" s="27"/>
    </row>
    <row r="889" spans="1:2">
      <c r="A889" s="10"/>
      <c r="B889" s="27"/>
    </row>
    <row r="890" spans="1:2">
      <c r="A890" s="10"/>
      <c r="B890" s="27"/>
    </row>
    <row r="891" spans="1:2">
      <c r="A891" s="10"/>
      <c r="B891" s="27"/>
    </row>
    <row r="892" spans="1:2">
      <c r="A892" s="10"/>
      <c r="B892" s="27"/>
    </row>
    <row r="893" spans="1:2">
      <c r="A893" s="10"/>
      <c r="B893" s="27"/>
    </row>
    <row r="894" spans="1:2">
      <c r="A894" s="10"/>
      <c r="B894" s="27"/>
    </row>
    <row r="895" spans="1:2">
      <c r="A895" s="10"/>
      <c r="B895" s="27"/>
    </row>
    <row r="896" spans="1:2">
      <c r="A896" s="10"/>
      <c r="B896" s="27"/>
    </row>
    <row r="897" spans="1:2">
      <c r="A897" s="10"/>
      <c r="B897" s="27"/>
    </row>
    <row r="898" spans="1:2">
      <c r="A898" s="10"/>
      <c r="B898" s="27"/>
    </row>
    <row r="899" spans="1:2">
      <c r="A899" s="10"/>
      <c r="B899" s="27"/>
    </row>
    <row r="900" spans="1:2">
      <c r="A900" s="10"/>
      <c r="B900" s="27"/>
    </row>
    <row r="901" spans="1:2">
      <c r="A901" s="10"/>
      <c r="B901" s="27"/>
    </row>
    <row r="902" spans="1:2">
      <c r="A902" s="10"/>
      <c r="B902" s="27"/>
    </row>
    <row r="903" spans="1:2">
      <c r="A903" s="10"/>
      <c r="B903" s="27"/>
    </row>
    <row r="904" spans="1:2">
      <c r="A904" s="10"/>
      <c r="B904" s="27"/>
    </row>
    <row r="905" spans="1:2">
      <c r="A905" s="10"/>
      <c r="B905" s="27"/>
    </row>
    <row r="906" spans="1:2">
      <c r="A906" s="10"/>
      <c r="B906" s="27"/>
    </row>
    <row r="907" spans="1:2">
      <c r="A907" s="10"/>
      <c r="B907" s="27"/>
    </row>
    <row r="908" spans="1:2">
      <c r="A908" s="10"/>
      <c r="B908" s="27"/>
    </row>
    <row r="909" spans="1:2">
      <c r="A909" s="10"/>
      <c r="B909" s="27"/>
    </row>
    <row r="910" spans="1:2">
      <c r="A910" s="10"/>
      <c r="B910" s="27"/>
    </row>
    <row r="911" spans="1:2">
      <c r="A911" s="10"/>
      <c r="B911" s="27"/>
    </row>
    <row r="912" spans="1:2">
      <c r="A912" s="10"/>
      <c r="B912" s="27"/>
    </row>
    <row r="913" spans="1:2">
      <c r="A913" s="10"/>
      <c r="B913" s="27"/>
    </row>
    <row r="914" spans="1:2">
      <c r="A914" s="10"/>
      <c r="B914" s="27"/>
    </row>
    <row r="915" spans="1:2">
      <c r="A915" s="10"/>
      <c r="B915" s="27"/>
    </row>
    <row r="916" spans="1:2">
      <c r="A916" s="10"/>
      <c r="B916" s="27"/>
    </row>
    <row r="917" spans="1:2">
      <c r="A917" s="10"/>
      <c r="B917" s="27"/>
    </row>
    <row r="918" spans="1:2">
      <c r="A918" s="10"/>
      <c r="B918" s="27"/>
    </row>
    <row r="919" spans="1:2">
      <c r="A919" s="10"/>
      <c r="B919" s="27"/>
    </row>
    <row r="920" spans="1:2">
      <c r="A920" s="10"/>
      <c r="B920" s="27"/>
    </row>
    <row r="921" spans="1:2">
      <c r="A921" s="10"/>
      <c r="B921" s="27"/>
    </row>
    <row r="922" spans="1:2">
      <c r="A922" s="10"/>
      <c r="B922" s="27"/>
    </row>
    <row r="923" spans="1:2">
      <c r="A923" s="10"/>
      <c r="B923" s="27"/>
    </row>
    <row r="924" spans="1:2">
      <c r="A924" s="10"/>
      <c r="B924" s="27"/>
    </row>
    <row r="925" spans="1:2">
      <c r="A925" s="10"/>
      <c r="B925" s="27"/>
    </row>
    <row r="926" spans="1:2">
      <c r="A926" s="10"/>
      <c r="B926" s="27"/>
    </row>
    <row r="927" spans="1:2">
      <c r="A927" s="10"/>
      <c r="B927" s="27"/>
    </row>
    <row r="928" spans="1:2">
      <c r="A928" s="10"/>
      <c r="B928" s="27"/>
    </row>
    <row r="929" spans="1:2">
      <c r="A929" s="10"/>
      <c r="B929" s="27"/>
    </row>
    <row r="930" spans="1:2">
      <c r="A930" s="10"/>
      <c r="B930" s="27"/>
    </row>
    <row r="931" spans="1:2">
      <c r="A931" s="10"/>
      <c r="B931" s="27"/>
    </row>
    <row r="932" spans="1:2">
      <c r="A932" s="10"/>
      <c r="B932" s="27"/>
    </row>
    <row r="933" spans="1:2">
      <c r="A933" s="10"/>
      <c r="B933" s="27"/>
    </row>
    <row r="934" spans="1:2">
      <c r="A934" s="10"/>
      <c r="B934" s="27"/>
    </row>
    <row r="935" spans="1:2">
      <c r="A935" s="10"/>
      <c r="B935" s="27"/>
    </row>
    <row r="936" spans="1:2">
      <c r="A936" s="10"/>
      <c r="B936" s="27"/>
    </row>
    <row r="937" spans="1:2">
      <c r="A937" s="10"/>
      <c r="B937" s="27"/>
    </row>
    <row r="938" spans="1:2">
      <c r="A938" s="10"/>
      <c r="B938" s="27"/>
    </row>
    <row r="939" spans="1:2">
      <c r="A939" s="10"/>
      <c r="B939" s="27"/>
    </row>
    <row r="940" spans="1:2">
      <c r="A940" s="10"/>
      <c r="B940" s="27"/>
    </row>
    <row r="941" spans="1:2">
      <c r="A941" s="10"/>
      <c r="B941" s="27"/>
    </row>
    <row r="942" spans="1:2">
      <c r="A942" s="10"/>
      <c r="B942" s="27"/>
    </row>
    <row r="943" spans="1:2">
      <c r="A943" s="10"/>
      <c r="B943" s="27"/>
    </row>
    <row r="944" spans="1:2">
      <c r="A944" s="10"/>
      <c r="B944" s="27"/>
    </row>
    <row r="945" spans="1:2">
      <c r="A945" s="10"/>
      <c r="B945" s="27"/>
    </row>
    <row r="946" spans="1:2">
      <c r="A946" s="10"/>
      <c r="B946" s="27"/>
    </row>
    <row r="947" spans="1:2">
      <c r="A947" s="10"/>
      <c r="B947" s="27"/>
    </row>
    <row r="948" spans="1:2">
      <c r="A948" s="10"/>
      <c r="B948" s="27"/>
    </row>
    <row r="949" spans="1:2">
      <c r="A949" s="10"/>
      <c r="B949" s="27"/>
    </row>
    <row r="950" spans="1:2">
      <c r="A950" s="10"/>
      <c r="B950" s="27"/>
    </row>
    <row r="951" spans="1:2">
      <c r="A951" s="10"/>
      <c r="B951" s="27"/>
    </row>
    <row r="952" spans="1:2">
      <c r="A952" s="10"/>
      <c r="B952" s="27"/>
    </row>
    <row r="953" spans="1:2">
      <c r="A953" s="10"/>
      <c r="B953" s="27"/>
    </row>
    <row r="954" spans="1:2">
      <c r="A954" s="10"/>
      <c r="B954" s="27"/>
    </row>
    <row r="955" spans="1:2">
      <c r="A955" s="10"/>
      <c r="B955" s="27"/>
    </row>
    <row r="956" spans="1:2">
      <c r="A956" s="10"/>
      <c r="B956" s="27"/>
    </row>
    <row r="957" spans="1:2">
      <c r="A957" s="10"/>
      <c r="B957" s="27"/>
    </row>
    <row r="958" spans="1:2">
      <c r="A958" s="10"/>
      <c r="B958" s="27"/>
    </row>
    <row r="959" spans="1:2">
      <c r="A959" s="10"/>
      <c r="B959" s="27"/>
    </row>
    <row r="960" spans="1:2">
      <c r="A960" s="10"/>
      <c r="B960" s="27"/>
    </row>
    <row r="961" spans="1:2">
      <c r="A961" s="10"/>
      <c r="B961" s="27"/>
    </row>
    <row r="962" spans="1:2">
      <c r="A962" s="10"/>
      <c r="B962" s="27"/>
    </row>
    <row r="963" spans="1:2">
      <c r="A963" s="10"/>
      <c r="B963" s="27"/>
    </row>
    <row r="964" spans="1:2">
      <c r="A964" s="10"/>
      <c r="B964" s="27"/>
    </row>
    <row r="965" spans="1:2">
      <c r="A965" s="10"/>
      <c r="B965" s="27"/>
    </row>
    <row r="966" spans="1:2">
      <c r="A966" s="10"/>
      <c r="B966" s="27"/>
    </row>
    <row r="967" spans="1:2">
      <c r="A967" s="10"/>
      <c r="B967" s="27"/>
    </row>
    <row r="968" spans="1:2">
      <c r="A968" s="10"/>
      <c r="B968" s="27"/>
    </row>
    <row r="969" spans="1:2">
      <c r="A969" s="10"/>
      <c r="B969" s="27"/>
    </row>
    <row r="970" spans="1:2">
      <c r="A970" s="10"/>
      <c r="B970" s="27"/>
    </row>
    <row r="971" spans="1:2">
      <c r="A971" s="10"/>
      <c r="B971" s="27"/>
    </row>
    <row r="972" spans="1:2">
      <c r="A972" s="10"/>
      <c r="B972" s="27"/>
    </row>
    <row r="973" spans="1:2">
      <c r="A973" s="10"/>
      <c r="B973" s="27"/>
    </row>
    <row r="974" spans="1:2">
      <c r="A974" s="10"/>
      <c r="B974" s="27"/>
    </row>
    <row r="975" spans="1:2">
      <c r="A975" s="10"/>
      <c r="B975" s="27"/>
    </row>
    <row r="976" spans="1:2">
      <c r="A976" s="10"/>
      <c r="B976" s="27"/>
    </row>
    <row r="977" spans="1:2">
      <c r="A977" s="10"/>
      <c r="B977" s="27"/>
    </row>
    <row r="978" spans="1:2">
      <c r="A978" s="10"/>
      <c r="B978" s="27"/>
    </row>
    <row r="979" spans="1:2">
      <c r="A979" s="10"/>
      <c r="B979" s="27"/>
    </row>
    <row r="980" spans="1:2">
      <c r="A980" s="10"/>
      <c r="B980" s="27"/>
    </row>
    <row r="981" spans="1:2">
      <c r="A981" s="10"/>
      <c r="B981" s="27"/>
    </row>
    <row r="982" spans="1:2">
      <c r="A982" s="10"/>
      <c r="B982" s="27"/>
    </row>
    <row r="983" spans="1:2">
      <c r="A983" s="10"/>
      <c r="B983" s="27"/>
    </row>
    <row r="984" spans="1:2">
      <c r="A984" s="10"/>
      <c r="B984" s="27"/>
    </row>
    <row r="985" spans="1:2">
      <c r="A985" s="10"/>
      <c r="B985" s="27"/>
    </row>
    <row r="986" spans="1:2">
      <c r="A986" s="10"/>
      <c r="B986" s="27"/>
    </row>
    <row r="987" spans="1:2">
      <c r="A987" s="10"/>
      <c r="B987" s="27"/>
    </row>
    <row r="988" spans="1:2">
      <c r="A988" s="10"/>
      <c r="B988" s="27"/>
    </row>
    <row r="989" spans="1:2">
      <c r="A989" s="10"/>
      <c r="B989" s="27"/>
    </row>
    <row r="990" spans="1:2">
      <c r="A990" s="10"/>
      <c r="B990" s="27"/>
    </row>
    <row r="991" spans="1:2">
      <c r="A991" s="10"/>
      <c r="B991" s="27"/>
    </row>
    <row r="992" spans="1:2">
      <c r="A992" s="10"/>
      <c r="B992" s="27"/>
    </row>
    <row r="993" spans="1:2">
      <c r="A993" s="10"/>
      <c r="B993" s="27"/>
    </row>
    <row r="994" spans="1:2">
      <c r="A994" s="10"/>
      <c r="B994" s="27"/>
    </row>
    <row r="995" spans="1:2">
      <c r="A995" s="10"/>
      <c r="B995" s="27"/>
    </row>
    <row r="996" spans="1:2">
      <c r="A996" s="10"/>
      <c r="B996" s="27"/>
    </row>
    <row r="997" spans="1:2">
      <c r="A997" s="10"/>
      <c r="B997" s="27"/>
    </row>
    <row r="998" spans="1:2">
      <c r="A998" s="10"/>
      <c r="B998" s="27"/>
    </row>
    <row r="999" spans="1:2">
      <c r="A999" s="10"/>
      <c r="B999" s="27"/>
    </row>
    <row r="1000" spans="1:2">
      <c r="A1000" s="10"/>
      <c r="B1000" s="27"/>
    </row>
    <row r="1001" spans="1:2">
      <c r="A1001" s="10"/>
      <c r="B1001" s="27"/>
    </row>
    <row r="1002" spans="1:2">
      <c r="A1002" s="10"/>
      <c r="B1002" s="27"/>
    </row>
    <row r="1003" spans="1:2">
      <c r="B1003" s="27"/>
    </row>
    <row r="1004" spans="1:2">
      <c r="B1004" s="27"/>
    </row>
    <row r="1005" spans="1:2">
      <c r="B1005" s="27"/>
    </row>
  </sheetData>
  <mergeCells count="2">
    <mergeCell ref="A1:A4"/>
    <mergeCell ref="B1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F932D"/>
  </sheetPr>
  <dimension ref="A1:F1005"/>
  <sheetViews>
    <sheetView topLeftCell="A43" zoomScale="70" zoomScaleNormal="70" workbookViewId="0">
      <selection activeCell="F67" sqref="F67"/>
    </sheetView>
  </sheetViews>
  <sheetFormatPr defaultColWidth="9.1796875" defaultRowHeight="19.5" customHeight="1"/>
  <cols>
    <col min="1" max="1" width="6.81640625" style="31" customWidth="1"/>
    <col min="2" max="2" width="18.81640625" style="31" customWidth="1"/>
    <col min="3" max="3" width="80.7265625" style="31" customWidth="1"/>
    <col min="4" max="4" width="14.7265625" style="31" customWidth="1"/>
    <col min="5" max="5" width="16.453125" style="31" customWidth="1"/>
    <col min="6" max="6" width="14.26953125" style="30" bestFit="1" customWidth="1"/>
    <col min="7" max="16384" width="9.1796875" style="29"/>
  </cols>
  <sheetData>
    <row r="1" spans="1:6" ht="19.5" customHeight="1">
      <c r="A1" s="297" t="s">
        <v>0</v>
      </c>
      <c r="B1" s="297" t="s">
        <v>168</v>
      </c>
      <c r="C1" s="297" t="s">
        <v>1</v>
      </c>
      <c r="D1" s="300"/>
      <c r="E1" s="301"/>
    </row>
    <row r="2" spans="1:6" ht="19.5" customHeight="1">
      <c r="A2" s="298"/>
      <c r="B2" s="298"/>
      <c r="C2" s="298"/>
      <c r="D2" s="300"/>
      <c r="E2" s="301"/>
      <c r="F2" s="30">
        <f>SUBTOTAL(9,D5:D67)-199787</f>
        <v>-199787</v>
      </c>
    </row>
    <row r="3" spans="1:6" ht="19.5" customHeight="1">
      <c r="A3" s="298"/>
      <c r="B3" s="298"/>
      <c r="C3" s="298"/>
      <c r="D3" s="302"/>
      <c r="E3" s="303"/>
    </row>
    <row r="4" spans="1:6" ht="19.5" customHeight="1">
      <c r="A4" s="299"/>
      <c r="B4" s="299"/>
      <c r="C4" s="299"/>
      <c r="D4" s="50" t="s">
        <v>418</v>
      </c>
      <c r="E4" s="50" t="s">
        <v>419</v>
      </c>
      <c r="F4" s="258" t="s">
        <v>420</v>
      </c>
    </row>
    <row r="5" spans="1:6" ht="19.5" customHeight="1">
      <c r="A5" s="42">
        <v>1</v>
      </c>
      <c r="B5" s="304" t="s">
        <v>167</v>
      </c>
      <c r="C5" s="45" t="s">
        <v>40</v>
      </c>
      <c r="D5" s="36" t="str">
        <f>SHOPEE_PIVOT!D5</f>
        <v/>
      </c>
      <c r="E5" s="36" t="str">
        <f t="shared" ref="E5:E36" si="0">IFERROR(VLOOKUP(C5,$L$4:$N$65,3,FALSE),"")</f>
        <v/>
      </c>
      <c r="F5" s="259"/>
    </row>
    <row r="6" spans="1:6" ht="19.5" customHeight="1">
      <c r="A6" s="42">
        <f t="shared" ref="A6:A37" si="1">A5+1</f>
        <v>2</v>
      </c>
      <c r="B6" s="299"/>
      <c r="C6" s="41" t="s">
        <v>41</v>
      </c>
      <c r="D6" s="36"/>
      <c r="E6" s="36" t="str">
        <f t="shared" si="0"/>
        <v/>
      </c>
      <c r="F6" s="259"/>
    </row>
    <row r="7" spans="1:6" ht="19.5" customHeight="1">
      <c r="A7" s="42">
        <f t="shared" si="1"/>
        <v>3</v>
      </c>
      <c r="B7" s="304" t="s">
        <v>166</v>
      </c>
      <c r="C7" s="45" t="s">
        <v>43</v>
      </c>
      <c r="D7" s="36" t="str">
        <f>SHOPEE_PIVOT!D6</f>
        <v/>
      </c>
      <c r="E7" s="36" t="str">
        <f t="shared" si="0"/>
        <v/>
      </c>
      <c r="F7" s="259"/>
    </row>
    <row r="8" spans="1:6" ht="19.5" customHeight="1">
      <c r="A8" s="42">
        <f t="shared" si="1"/>
        <v>4</v>
      </c>
      <c r="B8" s="298"/>
      <c r="C8" s="41" t="s">
        <v>45</v>
      </c>
      <c r="D8" s="36" t="str">
        <f>SHOPEE_PIVOT!D7</f>
        <v/>
      </c>
      <c r="E8" s="36" t="str">
        <f t="shared" si="0"/>
        <v/>
      </c>
      <c r="F8" s="259"/>
    </row>
    <row r="9" spans="1:6" ht="19.5" customHeight="1">
      <c r="A9" s="42">
        <f t="shared" si="1"/>
        <v>5</v>
      </c>
      <c r="B9" s="299"/>
      <c r="C9" s="41" t="s">
        <v>46</v>
      </c>
      <c r="D9" s="36" t="str">
        <f>SHOPEE_PIVOT!D8</f>
        <v/>
      </c>
      <c r="E9" s="36" t="str">
        <f t="shared" si="0"/>
        <v/>
      </c>
      <c r="F9" s="259"/>
    </row>
    <row r="10" spans="1:6" ht="19.5" customHeight="1">
      <c r="A10" s="42">
        <f t="shared" si="1"/>
        <v>6</v>
      </c>
      <c r="B10" s="304" t="s">
        <v>165</v>
      </c>
      <c r="C10" s="41" t="s">
        <v>48</v>
      </c>
      <c r="D10" s="36" t="str">
        <f>SHOPEE_PIVOT!D9</f>
        <v/>
      </c>
      <c r="E10" s="36" t="str">
        <f t="shared" si="0"/>
        <v/>
      </c>
      <c r="F10" s="259"/>
    </row>
    <row r="11" spans="1:6" ht="19.5" customHeight="1">
      <c r="A11" s="42">
        <f t="shared" si="1"/>
        <v>7</v>
      </c>
      <c r="B11" s="298"/>
      <c r="C11" s="45" t="s">
        <v>49</v>
      </c>
      <c r="D11" s="36" t="str">
        <f>SHOPEE_PIVOT!D10</f>
        <v/>
      </c>
      <c r="E11" s="36" t="str">
        <f t="shared" si="0"/>
        <v/>
      </c>
      <c r="F11" s="259"/>
    </row>
    <row r="12" spans="1:6" ht="19.5" customHeight="1">
      <c r="A12" s="42">
        <f t="shared" si="1"/>
        <v>8</v>
      </c>
      <c r="B12" s="299"/>
      <c r="C12" s="41" t="s">
        <v>50</v>
      </c>
      <c r="D12" s="36" t="str">
        <f>SHOPEE_PIVOT!D11</f>
        <v/>
      </c>
      <c r="E12" s="36" t="str">
        <f t="shared" si="0"/>
        <v/>
      </c>
      <c r="F12" s="259"/>
    </row>
    <row r="13" spans="1:6" ht="19.5" customHeight="1">
      <c r="A13" s="42">
        <f t="shared" si="1"/>
        <v>9</v>
      </c>
      <c r="B13" s="46" t="s">
        <v>52</v>
      </c>
      <c r="C13" s="41" t="s">
        <v>51</v>
      </c>
      <c r="D13" s="36" t="str">
        <f>IFERROR(VLOOKUP(C13,$L$4:$M$66,2,FALSE),"")</f>
        <v/>
      </c>
      <c r="E13" s="36" t="str">
        <f t="shared" si="0"/>
        <v/>
      </c>
      <c r="F13" s="259"/>
    </row>
    <row r="14" spans="1:6" ht="19.5" customHeight="1">
      <c r="A14" s="42">
        <f t="shared" si="1"/>
        <v>10</v>
      </c>
      <c r="B14" s="46" t="s">
        <v>164</v>
      </c>
      <c r="C14" s="41" t="s">
        <v>53</v>
      </c>
      <c r="D14" s="36" t="str">
        <f>SHOPEE_PIVOT!D13</f>
        <v/>
      </c>
      <c r="E14" s="36" t="str">
        <f t="shared" si="0"/>
        <v/>
      </c>
      <c r="F14" s="259"/>
    </row>
    <row r="15" spans="1:6" ht="19.5" customHeight="1">
      <c r="A15" s="42">
        <f t="shared" si="1"/>
        <v>11</v>
      </c>
      <c r="B15" s="46" t="s">
        <v>163</v>
      </c>
      <c r="C15" s="45" t="s">
        <v>54</v>
      </c>
      <c r="D15" s="36" t="str">
        <f>SHOPEE_PIVOT!D14</f>
        <v/>
      </c>
      <c r="E15" s="36" t="str">
        <f t="shared" si="0"/>
        <v/>
      </c>
      <c r="F15" s="259"/>
    </row>
    <row r="16" spans="1:6" ht="19.5" customHeight="1">
      <c r="A16" s="42">
        <f t="shared" si="1"/>
        <v>12</v>
      </c>
      <c r="B16" s="304" t="s">
        <v>162</v>
      </c>
      <c r="C16" s="41" t="s">
        <v>56</v>
      </c>
      <c r="D16" s="36" t="str">
        <f>SHOPEE_PIVOT!D15</f>
        <v/>
      </c>
      <c r="E16" s="36" t="str">
        <f t="shared" si="0"/>
        <v/>
      </c>
      <c r="F16" s="259"/>
    </row>
    <row r="17" spans="1:6" ht="19.5" customHeight="1">
      <c r="A17" s="42">
        <f t="shared" si="1"/>
        <v>13</v>
      </c>
      <c r="B17" s="298"/>
      <c r="C17" s="41" t="s">
        <v>58</v>
      </c>
      <c r="D17" s="36" t="str">
        <f>SHOPEE_PIVOT!D16</f>
        <v/>
      </c>
      <c r="E17" s="36" t="str">
        <f t="shared" si="0"/>
        <v/>
      </c>
      <c r="F17" s="259"/>
    </row>
    <row r="18" spans="1:6" ht="19.5" customHeight="1">
      <c r="A18" s="42">
        <f t="shared" si="1"/>
        <v>14</v>
      </c>
      <c r="B18" s="299"/>
      <c r="C18" s="41" t="s">
        <v>60</v>
      </c>
      <c r="D18" s="36" t="str">
        <f>SHOPEE_PIVOT!D17</f>
        <v/>
      </c>
      <c r="E18" s="36" t="str">
        <f t="shared" si="0"/>
        <v/>
      </c>
      <c r="F18" s="259"/>
    </row>
    <row r="19" spans="1:6" ht="19.5" customHeight="1">
      <c r="A19" s="42">
        <f t="shared" si="1"/>
        <v>15</v>
      </c>
      <c r="B19" s="46" t="s">
        <v>161</v>
      </c>
      <c r="C19" s="41" t="s">
        <v>62</v>
      </c>
      <c r="D19" s="36" t="str">
        <f>SHOPEE_PIVOT!D18</f>
        <v/>
      </c>
      <c r="E19" s="36" t="str">
        <f t="shared" si="0"/>
        <v/>
      </c>
      <c r="F19" s="259"/>
    </row>
    <row r="20" spans="1:6" ht="19.5" customHeight="1">
      <c r="A20" s="42">
        <f t="shared" si="1"/>
        <v>16</v>
      </c>
      <c r="B20" s="304" t="s">
        <v>160</v>
      </c>
      <c r="C20" s="41" t="s">
        <v>64</v>
      </c>
      <c r="D20" s="36" t="str">
        <f>SHOPEE_PIVOT!D19</f>
        <v/>
      </c>
      <c r="E20" s="36" t="str">
        <f t="shared" si="0"/>
        <v/>
      </c>
      <c r="F20" s="259"/>
    </row>
    <row r="21" spans="1:6" ht="19.5" customHeight="1">
      <c r="A21" s="42">
        <f t="shared" si="1"/>
        <v>17</v>
      </c>
      <c r="B21" s="308"/>
      <c r="C21" s="41" t="s">
        <v>65</v>
      </c>
      <c r="D21" s="36" t="str">
        <f>SHOPEE_PIVOT!D20</f>
        <v/>
      </c>
      <c r="E21" s="36" t="str">
        <f t="shared" si="0"/>
        <v/>
      </c>
      <c r="F21" s="259"/>
    </row>
    <row r="22" spans="1:6" ht="19.5" customHeight="1">
      <c r="A22" s="42">
        <f t="shared" si="1"/>
        <v>18</v>
      </c>
      <c r="B22" s="46" t="s">
        <v>159</v>
      </c>
      <c r="C22" s="41" t="s">
        <v>66</v>
      </c>
      <c r="D22" s="36" t="str">
        <f>IFERROR(VLOOKUP(C22,$L$4:$M$66,2,FALSE),"")</f>
        <v/>
      </c>
      <c r="E22" s="36" t="str">
        <f t="shared" si="0"/>
        <v/>
      </c>
      <c r="F22" s="259"/>
    </row>
    <row r="23" spans="1:6" ht="19.5" customHeight="1">
      <c r="A23" s="42">
        <f t="shared" si="1"/>
        <v>19</v>
      </c>
      <c r="B23" s="304" t="s">
        <v>158</v>
      </c>
      <c r="C23" s="41" t="s">
        <v>68</v>
      </c>
      <c r="D23" s="36" t="str">
        <f>SHOPEE_PIVOT!D21</f>
        <v/>
      </c>
      <c r="E23" s="36" t="str">
        <f t="shared" si="0"/>
        <v/>
      </c>
      <c r="F23" s="259"/>
    </row>
    <row r="24" spans="1:6" ht="19.5" customHeight="1">
      <c r="A24" s="42">
        <f t="shared" si="1"/>
        <v>20</v>
      </c>
      <c r="B24" s="309"/>
      <c r="C24" s="45" t="s">
        <v>69</v>
      </c>
      <c r="D24" s="36" t="str">
        <f>IFERROR(VLOOKUP(C24,$L$4:$M$66,2,FALSE),"")</f>
        <v/>
      </c>
      <c r="E24" s="36" t="str">
        <f t="shared" si="0"/>
        <v/>
      </c>
      <c r="F24" s="259"/>
    </row>
    <row r="25" spans="1:6" ht="19.5" customHeight="1">
      <c r="A25" s="42">
        <f t="shared" si="1"/>
        <v>21</v>
      </c>
      <c r="B25" s="309"/>
      <c r="C25" s="45" t="s">
        <v>70</v>
      </c>
      <c r="D25" s="36" t="str">
        <f>IFERROR(VLOOKUP(C25,$L$4:$M$66,2,FALSE),"")</f>
        <v/>
      </c>
      <c r="E25" s="36" t="str">
        <f t="shared" si="0"/>
        <v/>
      </c>
      <c r="F25" s="259"/>
    </row>
    <row r="26" spans="1:6" ht="19.5" customHeight="1">
      <c r="A26" s="42">
        <f t="shared" si="1"/>
        <v>22</v>
      </c>
      <c r="B26" s="308"/>
      <c r="C26" s="41" t="s">
        <v>71</v>
      </c>
      <c r="D26" s="36" t="str">
        <f>SHOPEE_PIVOT!D22</f>
        <v/>
      </c>
      <c r="E26" s="36" t="str">
        <f t="shared" si="0"/>
        <v/>
      </c>
      <c r="F26" s="259"/>
    </row>
    <row r="27" spans="1:6" ht="19.5" customHeight="1">
      <c r="A27" s="42">
        <f t="shared" si="1"/>
        <v>23</v>
      </c>
      <c r="B27" s="304" t="s">
        <v>77</v>
      </c>
      <c r="C27" s="41" t="s">
        <v>72</v>
      </c>
      <c r="D27" s="36" t="str">
        <f>IFERROR(VLOOKUP(C27,$L$4:$M$66,2,FALSE),"")</f>
        <v/>
      </c>
      <c r="E27" s="36" t="str">
        <f t="shared" si="0"/>
        <v/>
      </c>
      <c r="F27" s="259"/>
    </row>
    <row r="28" spans="1:6" ht="19.5" customHeight="1">
      <c r="A28" s="42">
        <f t="shared" si="1"/>
        <v>24</v>
      </c>
      <c r="B28" s="299"/>
      <c r="C28" s="41" t="s">
        <v>74</v>
      </c>
      <c r="D28" s="36"/>
      <c r="E28" s="36" t="str">
        <f t="shared" si="0"/>
        <v/>
      </c>
      <c r="F28" s="259"/>
    </row>
    <row r="29" spans="1:6" ht="19.5" customHeight="1">
      <c r="A29" s="42">
        <f t="shared" si="1"/>
        <v>25</v>
      </c>
      <c r="B29" s="304" t="s">
        <v>157</v>
      </c>
      <c r="C29" s="41" t="s">
        <v>75</v>
      </c>
      <c r="D29" s="36"/>
      <c r="E29" s="36" t="str">
        <f t="shared" si="0"/>
        <v/>
      </c>
      <c r="F29" s="259"/>
    </row>
    <row r="30" spans="1:6" ht="19.5" customHeight="1">
      <c r="A30" s="42">
        <f t="shared" si="1"/>
        <v>26</v>
      </c>
      <c r="B30" s="298"/>
      <c r="C30" s="41" t="s">
        <v>76</v>
      </c>
      <c r="D30" s="36" t="str">
        <f>SHOPEE_PIVOT!D25</f>
        <v/>
      </c>
      <c r="E30" s="36" t="str">
        <f t="shared" si="0"/>
        <v/>
      </c>
      <c r="F30" s="259"/>
    </row>
    <row r="31" spans="1:6" ht="19.5" customHeight="1">
      <c r="A31" s="42">
        <f t="shared" si="1"/>
        <v>27</v>
      </c>
      <c r="B31" s="299"/>
      <c r="C31" s="41" t="s">
        <v>78</v>
      </c>
      <c r="D31" s="36"/>
      <c r="E31" s="36" t="str">
        <f t="shared" si="0"/>
        <v/>
      </c>
      <c r="F31" s="259"/>
    </row>
    <row r="32" spans="1:6" ht="19.5" customHeight="1">
      <c r="A32" s="42">
        <f t="shared" si="1"/>
        <v>28</v>
      </c>
      <c r="B32" s="305" t="s">
        <v>156</v>
      </c>
      <c r="C32" s="41" t="s">
        <v>80</v>
      </c>
      <c r="D32" s="36" t="str">
        <f>SHOPEE_PIVOT!D27</f>
        <v/>
      </c>
      <c r="E32" s="36" t="str">
        <f t="shared" si="0"/>
        <v/>
      </c>
      <c r="F32" s="259"/>
    </row>
    <row r="33" spans="1:6" ht="19.5" customHeight="1">
      <c r="A33" s="42">
        <f t="shared" si="1"/>
        <v>29</v>
      </c>
      <c r="B33" s="307"/>
      <c r="C33" s="41" t="s">
        <v>82</v>
      </c>
      <c r="D33" s="36" t="str">
        <f>SHOPEE_PIVOT!D28</f>
        <v/>
      </c>
      <c r="E33" s="36" t="str">
        <f t="shared" si="0"/>
        <v/>
      </c>
      <c r="F33" s="259"/>
    </row>
    <row r="34" spans="1:6" ht="19.5" customHeight="1">
      <c r="A34" s="42">
        <f t="shared" si="1"/>
        <v>30</v>
      </c>
      <c r="B34" s="49" t="s">
        <v>155</v>
      </c>
      <c r="C34" s="41" t="s">
        <v>84</v>
      </c>
      <c r="D34" s="36" t="str">
        <f>SHOPEE_PIVOT!D29</f>
        <v/>
      </c>
      <c r="E34" s="36" t="str">
        <f t="shared" si="0"/>
        <v/>
      </c>
      <c r="F34" s="259"/>
    </row>
    <row r="35" spans="1:6" ht="19.5" customHeight="1">
      <c r="A35" s="42">
        <f t="shared" si="1"/>
        <v>31</v>
      </c>
      <c r="B35" s="304" t="s">
        <v>154</v>
      </c>
      <c r="C35" s="48" t="s">
        <v>85</v>
      </c>
      <c r="D35" s="47"/>
      <c r="E35" s="36" t="str">
        <f t="shared" si="0"/>
        <v/>
      </c>
      <c r="F35" s="259"/>
    </row>
    <row r="36" spans="1:6" ht="19.5" customHeight="1">
      <c r="A36" s="42">
        <f t="shared" si="1"/>
        <v>32</v>
      </c>
      <c r="B36" s="298"/>
      <c r="C36" s="41" t="s">
        <v>86</v>
      </c>
      <c r="D36" s="36" t="str">
        <f>SHOPEE_PIVOT!D31</f>
        <v/>
      </c>
      <c r="E36" s="36" t="str">
        <f t="shared" si="0"/>
        <v/>
      </c>
      <c r="F36" s="259"/>
    </row>
    <row r="37" spans="1:6" ht="19.5" customHeight="1">
      <c r="A37" s="42">
        <f t="shared" si="1"/>
        <v>33</v>
      </c>
      <c r="B37" s="299"/>
      <c r="C37" s="41" t="s">
        <v>87</v>
      </c>
      <c r="D37" s="36" t="str">
        <f>SHOPEE_PIVOT!D32</f>
        <v/>
      </c>
      <c r="E37" s="36" t="str">
        <f t="shared" ref="E37:E67" si="2">IFERROR(VLOOKUP(C37,$L$4:$N$65,3,FALSE),"")</f>
        <v/>
      </c>
      <c r="F37" s="259"/>
    </row>
    <row r="38" spans="1:6" ht="19.5" customHeight="1">
      <c r="A38" s="42">
        <f t="shared" ref="A38:A67" si="3">A37+1</f>
        <v>34</v>
      </c>
      <c r="B38" s="46" t="s">
        <v>91</v>
      </c>
      <c r="C38" s="41" t="s">
        <v>88</v>
      </c>
      <c r="D38" s="36"/>
      <c r="E38" s="36" t="str">
        <f t="shared" si="2"/>
        <v/>
      </c>
      <c r="F38" s="259"/>
    </row>
    <row r="39" spans="1:6" ht="19.5" customHeight="1">
      <c r="A39" s="42">
        <f t="shared" si="3"/>
        <v>35</v>
      </c>
      <c r="B39" s="46" t="s">
        <v>93</v>
      </c>
      <c r="C39" s="41" t="s">
        <v>89</v>
      </c>
      <c r="D39" s="36"/>
      <c r="E39" s="36" t="str">
        <f t="shared" si="2"/>
        <v/>
      </c>
      <c r="F39" s="259"/>
    </row>
    <row r="40" spans="1:6" ht="19.5" customHeight="1">
      <c r="A40" s="42">
        <f t="shared" si="3"/>
        <v>36</v>
      </c>
      <c r="B40" s="304" t="s">
        <v>153</v>
      </c>
      <c r="C40" s="41" t="s">
        <v>90</v>
      </c>
      <c r="D40" s="36" t="str">
        <f>SHOPEE_PIVOT!D35</f>
        <v/>
      </c>
      <c r="E40" s="36" t="str">
        <f t="shared" si="2"/>
        <v/>
      </c>
      <c r="F40" s="259"/>
    </row>
    <row r="41" spans="1:6" ht="19.5" customHeight="1">
      <c r="A41" s="42">
        <f t="shared" si="3"/>
        <v>37</v>
      </c>
      <c r="B41" s="299"/>
      <c r="C41" s="41" t="s">
        <v>92</v>
      </c>
      <c r="D41" s="36" t="str">
        <f>SHOPEE_PIVOT!D36</f>
        <v/>
      </c>
      <c r="E41" s="36" t="str">
        <f t="shared" si="2"/>
        <v/>
      </c>
      <c r="F41" s="259"/>
    </row>
    <row r="42" spans="1:6" ht="19.5" customHeight="1">
      <c r="A42" s="42">
        <f t="shared" si="3"/>
        <v>38</v>
      </c>
      <c r="B42" s="46" t="s">
        <v>152</v>
      </c>
      <c r="C42" s="41" t="s">
        <v>94</v>
      </c>
      <c r="D42" s="36" t="str">
        <f>SHOPEE_PIVOT!D37</f>
        <v/>
      </c>
      <c r="E42" s="36" t="str">
        <f t="shared" si="2"/>
        <v/>
      </c>
      <c r="F42" s="259"/>
    </row>
    <row r="43" spans="1:6" ht="19.5" customHeight="1">
      <c r="A43" s="42">
        <f t="shared" si="3"/>
        <v>39</v>
      </c>
      <c r="B43" s="46" t="s">
        <v>151</v>
      </c>
      <c r="C43" s="45" t="s">
        <v>95</v>
      </c>
      <c r="D43" s="36" t="str">
        <f>SHOPEE_PIVOT!D38</f>
        <v/>
      </c>
      <c r="E43" s="36" t="str">
        <f t="shared" si="2"/>
        <v/>
      </c>
      <c r="F43" s="259"/>
    </row>
    <row r="44" spans="1:6" ht="19.5" customHeight="1">
      <c r="A44" s="42">
        <f t="shared" si="3"/>
        <v>40</v>
      </c>
      <c r="B44" s="46" t="s">
        <v>150</v>
      </c>
      <c r="C44" s="41" t="s">
        <v>96</v>
      </c>
      <c r="D44" s="36" t="str">
        <f>SHOPEE_PIVOT!D39</f>
        <v/>
      </c>
      <c r="E44" s="36" t="str">
        <f t="shared" si="2"/>
        <v/>
      </c>
      <c r="F44" s="259"/>
    </row>
    <row r="45" spans="1:6" ht="19.5" customHeight="1">
      <c r="A45" s="42">
        <f t="shared" si="3"/>
        <v>41</v>
      </c>
      <c r="B45" s="46" t="s">
        <v>149</v>
      </c>
      <c r="C45" s="41" t="s">
        <v>97</v>
      </c>
      <c r="D45" s="36" t="str">
        <f>SHOPEE_PIVOT!D40</f>
        <v/>
      </c>
      <c r="E45" s="36" t="str">
        <f t="shared" si="2"/>
        <v/>
      </c>
      <c r="F45" s="259"/>
    </row>
    <row r="46" spans="1:6" ht="19.5" customHeight="1">
      <c r="A46" s="42">
        <f t="shared" si="3"/>
        <v>42</v>
      </c>
      <c r="B46" s="46" t="s">
        <v>148</v>
      </c>
      <c r="C46" s="41" t="s">
        <v>98</v>
      </c>
      <c r="D46" s="36" t="str">
        <f>SHOPEE_PIVOT!D41</f>
        <v/>
      </c>
      <c r="E46" s="36" t="str">
        <f t="shared" si="2"/>
        <v/>
      </c>
      <c r="F46" s="259"/>
    </row>
    <row r="47" spans="1:6" ht="19.5" customHeight="1">
      <c r="A47" s="42">
        <f t="shared" si="3"/>
        <v>43</v>
      </c>
      <c r="B47" s="46" t="s">
        <v>147</v>
      </c>
      <c r="C47" s="41" t="s">
        <v>99</v>
      </c>
      <c r="D47" s="36" t="str">
        <f>SHOPEE_PIVOT!D42</f>
        <v/>
      </c>
      <c r="E47" s="36" t="str">
        <f t="shared" si="2"/>
        <v/>
      </c>
      <c r="F47" s="259"/>
    </row>
    <row r="48" spans="1:6" ht="19.5" customHeight="1">
      <c r="A48" s="42">
        <f t="shared" si="3"/>
        <v>44</v>
      </c>
      <c r="B48" s="46" t="s">
        <v>146</v>
      </c>
      <c r="C48" s="41" t="s">
        <v>100</v>
      </c>
      <c r="D48" s="36" t="str">
        <f>SHOPEE_PIVOT!D43</f>
        <v/>
      </c>
      <c r="E48" s="36" t="str">
        <f t="shared" si="2"/>
        <v/>
      </c>
      <c r="F48" s="259"/>
    </row>
    <row r="49" spans="1:6" ht="19.5" customHeight="1">
      <c r="A49" s="42">
        <f t="shared" si="3"/>
        <v>45</v>
      </c>
      <c r="B49" s="44" t="s">
        <v>145</v>
      </c>
      <c r="C49" s="45" t="s">
        <v>101</v>
      </c>
      <c r="D49" s="36" t="str">
        <f>SHOPEE_PIVOT!D44</f>
        <v/>
      </c>
      <c r="E49" s="36" t="str">
        <f t="shared" si="2"/>
        <v/>
      </c>
      <c r="F49" s="259"/>
    </row>
    <row r="50" spans="1:6" ht="19.5" customHeight="1">
      <c r="A50" s="42">
        <f t="shared" si="3"/>
        <v>46</v>
      </c>
      <c r="B50" s="305" t="s">
        <v>144</v>
      </c>
      <c r="C50" s="41" t="s">
        <v>102</v>
      </c>
      <c r="D50" s="36" t="str">
        <f>SHOPEE_PIVOT!D45</f>
        <v/>
      </c>
      <c r="E50" s="36" t="str">
        <f t="shared" si="2"/>
        <v/>
      </c>
      <c r="F50" s="259"/>
    </row>
    <row r="51" spans="1:6" ht="19.5" customHeight="1">
      <c r="A51" s="42">
        <f t="shared" si="3"/>
        <v>47</v>
      </c>
      <c r="B51" s="306"/>
      <c r="C51" s="41" t="s">
        <v>103</v>
      </c>
      <c r="D51" s="36" t="str">
        <f>SHOPEE_PIVOT!D46</f>
        <v/>
      </c>
      <c r="E51" s="36" t="str">
        <f t="shared" si="2"/>
        <v/>
      </c>
      <c r="F51" s="259"/>
    </row>
    <row r="52" spans="1:6" ht="19.5" customHeight="1">
      <c r="A52" s="42">
        <f t="shared" si="3"/>
        <v>48</v>
      </c>
      <c r="B52" s="307"/>
      <c r="C52" s="41" t="s">
        <v>104</v>
      </c>
      <c r="D52" s="36" t="str">
        <f>SHOPEE_PIVOT!D47</f>
        <v/>
      </c>
      <c r="E52" s="36" t="str">
        <f t="shared" si="2"/>
        <v/>
      </c>
      <c r="F52" s="259"/>
    </row>
    <row r="53" spans="1:6" ht="19.5" customHeight="1">
      <c r="A53" s="42">
        <f t="shared" si="3"/>
        <v>49</v>
      </c>
      <c r="B53" s="46" t="s">
        <v>109</v>
      </c>
      <c r="C53" s="45" t="s">
        <v>105</v>
      </c>
      <c r="D53" s="36"/>
      <c r="E53" s="36" t="str">
        <f t="shared" si="2"/>
        <v/>
      </c>
      <c r="F53" s="259"/>
    </row>
    <row r="54" spans="1:6" ht="19.5" customHeight="1">
      <c r="A54" s="42">
        <f t="shared" si="3"/>
        <v>50</v>
      </c>
      <c r="B54" s="44" t="s">
        <v>111</v>
      </c>
      <c r="C54" s="41" t="s">
        <v>106</v>
      </c>
      <c r="D54" s="36" t="str">
        <f>SHOPEE_PIVOT!D48</f>
        <v/>
      </c>
      <c r="E54" s="36" t="str">
        <f t="shared" si="2"/>
        <v/>
      </c>
      <c r="F54" s="259"/>
    </row>
    <row r="55" spans="1:6" ht="19.5" customHeight="1">
      <c r="A55" s="42">
        <f t="shared" si="3"/>
        <v>51</v>
      </c>
      <c r="B55" s="44" t="s">
        <v>113</v>
      </c>
      <c r="C55" s="41" t="s">
        <v>107</v>
      </c>
      <c r="D55" s="36" t="str">
        <f>SHOPEE_PIVOT!D49</f>
        <v/>
      </c>
      <c r="E55" s="36" t="str">
        <f t="shared" si="2"/>
        <v/>
      </c>
      <c r="F55" s="259"/>
    </row>
    <row r="56" spans="1:6" ht="19.5" customHeight="1">
      <c r="A56" s="42">
        <f t="shared" si="3"/>
        <v>52</v>
      </c>
      <c r="B56" s="46" t="s">
        <v>143</v>
      </c>
      <c r="C56" s="41" t="s">
        <v>108</v>
      </c>
      <c r="D56" s="36" t="str">
        <f>SHOPEE_PIVOT!D50</f>
        <v/>
      </c>
      <c r="E56" s="36" t="str">
        <f t="shared" si="2"/>
        <v/>
      </c>
      <c r="F56" s="259"/>
    </row>
    <row r="57" spans="1:6" ht="19.5" customHeight="1">
      <c r="A57" s="42">
        <f t="shared" si="3"/>
        <v>53</v>
      </c>
      <c r="B57" s="46" t="s">
        <v>116</v>
      </c>
      <c r="C57" s="41" t="s">
        <v>110</v>
      </c>
      <c r="D57" s="36" t="str">
        <f>SHOPEE_PIVOT!D51</f>
        <v/>
      </c>
      <c r="E57" s="36" t="str">
        <f t="shared" si="2"/>
        <v/>
      </c>
      <c r="F57" s="259"/>
    </row>
    <row r="58" spans="1:6" ht="19.5" customHeight="1">
      <c r="A58" s="42">
        <f t="shared" si="3"/>
        <v>54</v>
      </c>
      <c r="B58" s="46" t="s">
        <v>118</v>
      </c>
      <c r="C58" s="41" t="s">
        <v>112</v>
      </c>
      <c r="D58" s="36" t="str">
        <f>SHOPEE_PIVOT!D52</f>
        <v/>
      </c>
      <c r="E58" s="36" t="str">
        <f t="shared" si="2"/>
        <v/>
      </c>
      <c r="F58" s="259"/>
    </row>
    <row r="59" spans="1:6" ht="19.5" customHeight="1">
      <c r="A59" s="42">
        <f t="shared" si="3"/>
        <v>55</v>
      </c>
      <c r="B59" s="44" t="s">
        <v>120</v>
      </c>
      <c r="C59" s="41" t="s">
        <v>114</v>
      </c>
      <c r="D59" s="36" t="str">
        <f>SHOPEE_PIVOT!D53</f>
        <v/>
      </c>
      <c r="E59" s="36" t="str">
        <f t="shared" si="2"/>
        <v/>
      </c>
      <c r="F59" s="259"/>
    </row>
    <row r="60" spans="1:6" ht="19.5" customHeight="1">
      <c r="A60" s="42">
        <f t="shared" si="3"/>
        <v>56</v>
      </c>
      <c r="B60" s="305" t="s">
        <v>122</v>
      </c>
      <c r="C60" s="45" t="s">
        <v>115</v>
      </c>
      <c r="D60" s="36" t="str">
        <f>SHOPEE_PIVOT!D54</f>
        <v/>
      </c>
      <c r="E60" s="36" t="str">
        <f t="shared" si="2"/>
        <v/>
      </c>
      <c r="F60" s="259"/>
    </row>
    <row r="61" spans="1:6" ht="19.5" customHeight="1">
      <c r="A61" s="42">
        <f t="shared" si="3"/>
        <v>57</v>
      </c>
      <c r="B61" s="306"/>
      <c r="C61" s="41" t="s">
        <v>117</v>
      </c>
      <c r="D61" s="36" t="str">
        <f>SHOPEE_PIVOT!D55</f>
        <v/>
      </c>
      <c r="E61" s="36" t="str">
        <f t="shared" si="2"/>
        <v/>
      </c>
      <c r="F61" s="259"/>
    </row>
    <row r="62" spans="1:6" ht="19.5" customHeight="1">
      <c r="A62" s="42">
        <f t="shared" si="3"/>
        <v>58</v>
      </c>
      <c r="B62" s="307"/>
      <c r="C62" s="41" t="s">
        <v>119</v>
      </c>
      <c r="D62" s="36" t="str">
        <f>SHOPEE_PIVOT!D56</f>
        <v/>
      </c>
      <c r="E62" s="36" t="str">
        <f t="shared" si="2"/>
        <v/>
      </c>
      <c r="F62" s="259"/>
    </row>
    <row r="63" spans="1:6" ht="19.5" customHeight="1">
      <c r="A63" s="42">
        <f t="shared" si="3"/>
        <v>59</v>
      </c>
      <c r="B63" s="44" t="s">
        <v>126</v>
      </c>
      <c r="C63" s="41" t="s">
        <v>121</v>
      </c>
      <c r="D63" s="36" t="str">
        <f>SHOPEE_PIVOT!D57</f>
        <v/>
      </c>
      <c r="E63" s="36" t="str">
        <f t="shared" si="2"/>
        <v/>
      </c>
      <c r="F63" s="259"/>
    </row>
    <row r="64" spans="1:6" ht="19.5" customHeight="1">
      <c r="A64" s="42">
        <f t="shared" si="3"/>
        <v>60</v>
      </c>
      <c r="B64" s="43"/>
      <c r="C64" s="41" t="s">
        <v>123</v>
      </c>
      <c r="D64" s="36" t="str">
        <f>SHOPEE_PIVOT!D58</f>
        <v/>
      </c>
      <c r="E64" s="36" t="str">
        <f t="shared" si="2"/>
        <v/>
      </c>
      <c r="F64" s="259"/>
    </row>
    <row r="65" spans="1:6" ht="19.5" customHeight="1">
      <c r="A65" s="42">
        <f t="shared" si="3"/>
        <v>61</v>
      </c>
      <c r="B65" s="33"/>
      <c r="C65" s="41" t="s">
        <v>124</v>
      </c>
      <c r="D65" s="36" t="str">
        <f>SHOPEE_PIVOT!D59</f>
        <v/>
      </c>
      <c r="E65" s="36" t="str">
        <f t="shared" si="2"/>
        <v/>
      </c>
      <c r="F65" s="259"/>
    </row>
    <row r="66" spans="1:6" ht="19.5" customHeight="1">
      <c r="A66" s="40">
        <f t="shared" si="3"/>
        <v>62</v>
      </c>
      <c r="B66" s="33"/>
      <c r="C66" s="39" t="s">
        <v>125</v>
      </c>
      <c r="D66" s="36" t="str">
        <f>SHOPEE_PIVOT!D60</f>
        <v/>
      </c>
      <c r="E66" s="36" t="str">
        <f t="shared" si="2"/>
        <v/>
      </c>
      <c r="F66" s="259"/>
    </row>
    <row r="67" spans="1:6" ht="19.5" customHeight="1">
      <c r="A67" s="38">
        <f t="shared" si="3"/>
        <v>63</v>
      </c>
      <c r="B67" s="36"/>
      <c r="C67" s="37" t="s">
        <v>127</v>
      </c>
      <c r="D67" s="36" t="str">
        <f>SHOPEE_PIVOT!D61</f>
        <v/>
      </c>
      <c r="E67" s="36" t="str">
        <f t="shared" si="2"/>
        <v/>
      </c>
      <c r="F67" s="260"/>
    </row>
    <row r="68" spans="1:6" ht="19.5" customHeight="1">
      <c r="A68" s="33"/>
      <c r="B68" s="33"/>
      <c r="C68" s="33"/>
      <c r="D68" s="33"/>
      <c r="E68" s="33"/>
    </row>
    <row r="69" spans="1:6" ht="19.5" customHeight="1">
      <c r="A69" s="33"/>
      <c r="B69" s="33"/>
      <c r="C69" s="33"/>
      <c r="D69" s="33"/>
      <c r="E69" s="33"/>
    </row>
    <row r="70" spans="1:6" ht="19.5" customHeight="1">
      <c r="A70" s="33"/>
      <c r="B70" s="33"/>
      <c r="C70" s="33"/>
      <c r="D70" s="33"/>
      <c r="E70" s="33"/>
    </row>
    <row r="71" spans="1:6" ht="19.5" customHeight="1">
      <c r="A71" s="33"/>
      <c r="B71" s="33"/>
      <c r="C71" s="33"/>
      <c r="D71" s="33"/>
      <c r="E71" s="33"/>
    </row>
    <row r="72" spans="1:6" ht="19.5" customHeight="1">
      <c r="A72" s="33"/>
      <c r="B72" s="33"/>
      <c r="C72" s="33"/>
      <c r="D72" s="33"/>
      <c r="E72" s="33"/>
    </row>
    <row r="73" spans="1:6" ht="19.5" customHeight="1">
      <c r="A73" s="33"/>
      <c r="B73" s="33"/>
      <c r="C73" s="33"/>
      <c r="D73" s="33"/>
      <c r="E73" s="33"/>
    </row>
    <row r="74" spans="1:6" ht="19.5" customHeight="1">
      <c r="A74" s="33"/>
      <c r="B74" s="33"/>
      <c r="C74" s="33"/>
      <c r="D74" s="33"/>
      <c r="E74" s="33"/>
    </row>
    <row r="75" spans="1:6" ht="19.5" customHeight="1">
      <c r="A75" s="33"/>
      <c r="B75" s="33"/>
      <c r="C75" s="33"/>
      <c r="D75" s="33"/>
      <c r="E75" s="33"/>
    </row>
    <row r="76" spans="1:6" ht="19.5" customHeight="1">
      <c r="A76" s="33"/>
      <c r="B76" s="33"/>
      <c r="C76" s="33"/>
      <c r="D76" s="33"/>
      <c r="E76" s="33"/>
    </row>
    <row r="77" spans="1:6" ht="19.5" customHeight="1">
      <c r="A77" s="33"/>
      <c r="B77" s="33"/>
      <c r="C77" s="33"/>
      <c r="D77" s="33"/>
      <c r="E77" s="33"/>
    </row>
    <row r="78" spans="1:6" ht="19.5" customHeight="1">
      <c r="A78" s="33"/>
      <c r="B78" s="33"/>
      <c r="C78" s="33"/>
      <c r="D78" s="33"/>
      <c r="E78" s="33"/>
    </row>
    <row r="79" spans="1:6" ht="19.5" customHeight="1">
      <c r="A79" s="33"/>
      <c r="B79" s="33"/>
      <c r="C79" s="33"/>
      <c r="D79" s="33"/>
      <c r="E79" s="33"/>
    </row>
    <row r="80" spans="1:6" ht="19.5" customHeight="1">
      <c r="A80" s="33"/>
      <c r="B80" s="33"/>
      <c r="C80" s="33"/>
      <c r="D80" s="33"/>
      <c r="E80" s="33"/>
    </row>
    <row r="81" spans="1:5" ht="19.5" customHeight="1">
      <c r="A81" s="33"/>
      <c r="B81" s="33"/>
      <c r="C81" s="33"/>
      <c r="D81" s="33"/>
      <c r="E81" s="33"/>
    </row>
    <row r="82" spans="1:5" ht="19.5" customHeight="1">
      <c r="A82" s="33"/>
      <c r="B82" s="33"/>
      <c r="C82" s="33"/>
      <c r="D82" s="33"/>
      <c r="E82" s="33"/>
    </row>
    <row r="83" spans="1:5" ht="19.5" customHeight="1">
      <c r="A83" s="33"/>
      <c r="B83" s="33"/>
      <c r="C83" s="33"/>
      <c r="D83" s="33"/>
      <c r="E83" s="33"/>
    </row>
    <row r="84" spans="1:5" ht="19.5" customHeight="1">
      <c r="A84" s="33"/>
      <c r="B84" s="33"/>
      <c r="C84" s="33"/>
      <c r="D84" s="33"/>
      <c r="E84" s="33"/>
    </row>
    <row r="85" spans="1:5" ht="19.5" customHeight="1">
      <c r="A85" s="33"/>
      <c r="B85" s="33"/>
      <c r="C85" s="33"/>
      <c r="D85" s="33"/>
      <c r="E85" s="33"/>
    </row>
    <row r="86" spans="1:5" ht="19.5" customHeight="1">
      <c r="A86" s="33"/>
      <c r="B86" s="33"/>
      <c r="C86" s="33"/>
      <c r="D86" s="33"/>
      <c r="E86" s="33"/>
    </row>
    <row r="87" spans="1:5" ht="19.5" customHeight="1">
      <c r="A87" s="33"/>
      <c r="B87" s="33"/>
      <c r="C87" s="33"/>
      <c r="D87" s="33"/>
      <c r="E87" s="33"/>
    </row>
    <row r="88" spans="1:5" ht="19.5" customHeight="1">
      <c r="A88" s="33"/>
      <c r="B88" s="33"/>
      <c r="C88" s="33"/>
      <c r="D88" s="33"/>
      <c r="E88" s="33"/>
    </row>
    <row r="89" spans="1:5" ht="19.5" customHeight="1">
      <c r="A89" s="33"/>
      <c r="B89" s="33"/>
      <c r="C89" s="33"/>
      <c r="D89" s="33"/>
      <c r="E89" s="33"/>
    </row>
    <row r="90" spans="1:5" ht="19.5" customHeight="1">
      <c r="A90" s="33"/>
      <c r="B90" s="33"/>
      <c r="C90" s="33"/>
      <c r="D90" s="33"/>
      <c r="E90" s="33"/>
    </row>
    <row r="91" spans="1:5" ht="19.5" customHeight="1">
      <c r="A91" s="33"/>
      <c r="B91" s="33"/>
      <c r="C91" s="33"/>
      <c r="D91" s="33"/>
      <c r="E91" s="33"/>
    </row>
    <row r="92" spans="1:5" ht="19.5" customHeight="1">
      <c r="A92" s="33"/>
      <c r="B92" s="33"/>
      <c r="C92" s="33"/>
      <c r="D92" s="33"/>
      <c r="E92" s="33"/>
    </row>
    <row r="93" spans="1:5" ht="19.5" customHeight="1">
      <c r="A93" s="33"/>
      <c r="B93" s="33"/>
      <c r="C93" s="33"/>
      <c r="D93" s="33"/>
      <c r="E93" s="33"/>
    </row>
    <row r="94" spans="1:5" ht="19.5" customHeight="1">
      <c r="A94" s="33"/>
      <c r="B94" s="33"/>
      <c r="C94" s="33"/>
      <c r="D94" s="33"/>
      <c r="E94" s="33"/>
    </row>
    <row r="95" spans="1:5" ht="19.5" customHeight="1">
      <c r="A95" s="33"/>
      <c r="B95" s="33"/>
      <c r="C95" s="33"/>
      <c r="D95" s="33"/>
      <c r="E95" s="33"/>
    </row>
    <row r="96" spans="1:5" ht="19.5" customHeight="1">
      <c r="A96" s="33"/>
      <c r="B96" s="33"/>
      <c r="C96" s="33"/>
      <c r="D96" s="33"/>
      <c r="E96" s="33"/>
    </row>
    <row r="97" spans="1:5" ht="19.5" customHeight="1">
      <c r="A97" s="33"/>
      <c r="B97" s="33"/>
      <c r="C97" s="33"/>
      <c r="D97" s="33"/>
      <c r="E97" s="33"/>
    </row>
    <row r="98" spans="1:5" ht="19.5" customHeight="1">
      <c r="A98" s="33"/>
      <c r="B98" s="33"/>
      <c r="C98" s="33"/>
      <c r="D98" s="33"/>
      <c r="E98" s="33"/>
    </row>
    <row r="99" spans="1:5" ht="19.5" customHeight="1">
      <c r="A99" s="33"/>
      <c r="B99" s="33"/>
      <c r="C99" s="33"/>
      <c r="D99" s="33"/>
      <c r="E99" s="33"/>
    </row>
    <row r="100" spans="1:5" ht="19.5" customHeight="1">
      <c r="A100" s="33"/>
      <c r="B100" s="33"/>
      <c r="C100" s="33"/>
      <c r="D100" s="33"/>
      <c r="E100" s="33"/>
    </row>
    <row r="101" spans="1:5" ht="19.5" customHeight="1">
      <c r="A101" s="33"/>
      <c r="B101" s="33"/>
      <c r="C101" s="33"/>
      <c r="D101" s="33"/>
      <c r="E101" s="33"/>
    </row>
    <row r="102" spans="1:5" ht="19.5" customHeight="1">
      <c r="A102" s="33"/>
      <c r="B102" s="33"/>
      <c r="C102" s="33"/>
      <c r="D102" s="33"/>
      <c r="E102" s="33"/>
    </row>
    <row r="103" spans="1:5" ht="19.5" customHeight="1">
      <c r="A103" s="33"/>
      <c r="B103" s="33"/>
      <c r="C103" s="33"/>
      <c r="D103" s="33"/>
      <c r="E103" s="33"/>
    </row>
    <row r="104" spans="1:5" ht="19.5" customHeight="1">
      <c r="A104" s="33"/>
      <c r="B104" s="33"/>
      <c r="C104" s="33"/>
      <c r="D104" s="33"/>
      <c r="E104" s="33"/>
    </row>
    <row r="105" spans="1:5" ht="19.5" customHeight="1">
      <c r="A105" s="33"/>
      <c r="B105" s="33"/>
      <c r="C105" s="33"/>
      <c r="D105" s="33"/>
      <c r="E105" s="33"/>
    </row>
    <row r="106" spans="1:5" ht="19.5" customHeight="1">
      <c r="A106" s="33"/>
      <c r="B106" s="33"/>
      <c r="C106" s="33"/>
      <c r="D106" s="33"/>
      <c r="E106" s="33"/>
    </row>
    <row r="107" spans="1:5" ht="19.5" customHeight="1">
      <c r="A107" s="33"/>
      <c r="B107" s="33"/>
      <c r="C107" s="33"/>
      <c r="D107" s="33"/>
      <c r="E107" s="33"/>
    </row>
    <row r="108" spans="1:5" ht="19.5" customHeight="1">
      <c r="A108" s="33"/>
      <c r="B108" s="33"/>
      <c r="C108" s="33"/>
      <c r="D108" s="33"/>
      <c r="E108" s="33"/>
    </row>
    <row r="109" spans="1:5" ht="19.5" customHeight="1">
      <c r="A109" s="33"/>
      <c r="B109" s="33"/>
      <c r="C109" s="33"/>
      <c r="D109" s="33"/>
      <c r="E109" s="33"/>
    </row>
    <row r="110" spans="1:5" ht="19.5" customHeight="1">
      <c r="A110" s="33"/>
      <c r="B110" s="33"/>
      <c r="C110" s="33"/>
      <c r="D110" s="33"/>
      <c r="E110" s="33"/>
    </row>
    <row r="111" spans="1:5" ht="19.5" customHeight="1">
      <c r="A111" s="33"/>
      <c r="B111" s="33"/>
      <c r="C111" s="33"/>
      <c r="D111" s="33"/>
      <c r="E111" s="33"/>
    </row>
    <row r="112" spans="1:5" ht="19.5" customHeight="1">
      <c r="A112" s="33"/>
      <c r="B112" s="33"/>
      <c r="C112" s="33"/>
      <c r="D112" s="33"/>
      <c r="E112" s="33"/>
    </row>
    <row r="113" spans="1:5" ht="19.5" customHeight="1">
      <c r="A113" s="33"/>
      <c r="B113" s="33"/>
      <c r="C113" s="33"/>
      <c r="D113" s="33"/>
      <c r="E113" s="33"/>
    </row>
    <row r="114" spans="1:5" ht="19.5" customHeight="1">
      <c r="A114" s="33"/>
      <c r="B114" s="33"/>
      <c r="C114" s="33"/>
      <c r="D114" s="33"/>
      <c r="E114" s="33"/>
    </row>
    <row r="115" spans="1:5" ht="19.5" customHeight="1">
      <c r="A115" s="33"/>
      <c r="B115" s="33"/>
      <c r="C115" s="33"/>
      <c r="D115" s="33"/>
      <c r="E115" s="33"/>
    </row>
    <row r="116" spans="1:5" ht="19.5" customHeight="1">
      <c r="A116" s="33"/>
      <c r="B116" s="33"/>
      <c r="C116" s="33"/>
      <c r="D116" s="33"/>
      <c r="E116" s="33"/>
    </row>
    <row r="117" spans="1:5" ht="19.5" customHeight="1">
      <c r="A117" s="33"/>
      <c r="B117" s="33"/>
      <c r="C117" s="33"/>
      <c r="D117" s="33"/>
      <c r="E117" s="33"/>
    </row>
    <row r="118" spans="1:5" ht="19.5" customHeight="1">
      <c r="A118" s="33"/>
      <c r="B118" s="33"/>
      <c r="C118" s="33"/>
      <c r="D118" s="33"/>
      <c r="E118" s="33"/>
    </row>
    <row r="119" spans="1:5" ht="19.5" customHeight="1">
      <c r="A119" s="33"/>
      <c r="B119" s="33"/>
      <c r="C119" s="33"/>
      <c r="D119" s="33"/>
      <c r="E119" s="33"/>
    </row>
    <row r="120" spans="1:5" ht="19.5" customHeight="1">
      <c r="A120" s="33"/>
      <c r="B120" s="33"/>
      <c r="C120" s="33"/>
      <c r="D120" s="33"/>
      <c r="E120" s="33"/>
    </row>
    <row r="121" spans="1:5" ht="19.5" customHeight="1">
      <c r="A121" s="33"/>
      <c r="B121" s="33"/>
      <c r="C121" s="33"/>
      <c r="D121" s="33"/>
      <c r="E121" s="33"/>
    </row>
    <row r="122" spans="1:5" ht="19.5" customHeight="1">
      <c r="A122" s="33"/>
      <c r="B122" s="33"/>
      <c r="C122" s="33"/>
      <c r="D122" s="33"/>
      <c r="E122" s="33"/>
    </row>
    <row r="123" spans="1:5" ht="19.5" customHeight="1">
      <c r="A123" s="33"/>
      <c r="B123" s="33"/>
      <c r="C123" s="33"/>
      <c r="D123" s="33"/>
      <c r="E123" s="33"/>
    </row>
    <row r="124" spans="1:5" ht="19.5" customHeight="1">
      <c r="A124" s="33"/>
      <c r="B124" s="33"/>
      <c r="C124" s="33"/>
      <c r="D124" s="33"/>
      <c r="E124" s="33"/>
    </row>
    <row r="125" spans="1:5" ht="19.5" customHeight="1">
      <c r="A125" s="33"/>
      <c r="B125" s="33"/>
      <c r="C125" s="33"/>
      <c r="D125" s="33"/>
      <c r="E125" s="33"/>
    </row>
    <row r="126" spans="1:5" ht="19.5" customHeight="1">
      <c r="A126" s="33"/>
      <c r="B126" s="33"/>
      <c r="C126" s="33"/>
      <c r="D126" s="33"/>
      <c r="E126" s="33"/>
    </row>
    <row r="127" spans="1:5" ht="19.5" customHeight="1">
      <c r="A127" s="33"/>
      <c r="B127" s="33"/>
      <c r="C127" s="33"/>
      <c r="D127" s="33"/>
      <c r="E127" s="33"/>
    </row>
    <row r="128" spans="1:5" ht="19.5" customHeight="1">
      <c r="A128" s="33"/>
      <c r="B128" s="33"/>
      <c r="C128" s="33"/>
      <c r="D128" s="33"/>
      <c r="E128" s="33"/>
    </row>
    <row r="129" spans="1:5" ht="19.5" customHeight="1">
      <c r="A129" s="33"/>
      <c r="B129" s="33"/>
      <c r="C129" s="33"/>
      <c r="D129" s="33"/>
      <c r="E129" s="33"/>
    </row>
    <row r="130" spans="1:5" ht="19.5" customHeight="1">
      <c r="A130" s="33"/>
      <c r="B130" s="33"/>
      <c r="C130" s="33"/>
      <c r="D130" s="33"/>
      <c r="E130" s="33"/>
    </row>
    <row r="131" spans="1:5" ht="19.5" customHeight="1">
      <c r="A131" s="33"/>
      <c r="B131" s="33"/>
      <c r="C131" s="33"/>
      <c r="D131" s="33"/>
      <c r="E131" s="33"/>
    </row>
    <row r="132" spans="1:5" ht="19.5" customHeight="1">
      <c r="A132" s="33"/>
      <c r="B132" s="33"/>
      <c r="C132" s="33"/>
      <c r="D132" s="33"/>
      <c r="E132" s="33"/>
    </row>
    <row r="133" spans="1:5" ht="19.5" customHeight="1">
      <c r="A133" s="33"/>
      <c r="B133" s="33"/>
      <c r="C133" s="33"/>
      <c r="D133" s="33"/>
      <c r="E133" s="33"/>
    </row>
    <row r="134" spans="1:5" ht="19.5" customHeight="1">
      <c r="A134" s="33"/>
      <c r="B134" s="33"/>
      <c r="C134" s="33"/>
      <c r="D134" s="33"/>
      <c r="E134" s="33"/>
    </row>
    <row r="135" spans="1:5" ht="19.5" customHeight="1">
      <c r="A135" s="33"/>
      <c r="B135" s="33"/>
      <c r="C135" s="33"/>
      <c r="D135" s="33"/>
      <c r="E135" s="33"/>
    </row>
    <row r="136" spans="1:5" ht="19.5" customHeight="1">
      <c r="A136" s="33"/>
      <c r="B136" s="33"/>
      <c r="C136" s="33"/>
      <c r="D136" s="33"/>
      <c r="E136" s="33"/>
    </row>
    <row r="137" spans="1:5" ht="19.5" customHeight="1">
      <c r="A137" s="33"/>
      <c r="B137" s="33"/>
      <c r="C137" s="33"/>
      <c r="D137" s="33"/>
      <c r="E137" s="33"/>
    </row>
    <row r="138" spans="1:5" ht="19.5" customHeight="1">
      <c r="A138" s="33"/>
      <c r="B138" s="33"/>
      <c r="C138" s="33"/>
      <c r="D138" s="33"/>
      <c r="E138" s="33"/>
    </row>
    <row r="139" spans="1:5" ht="19.5" customHeight="1">
      <c r="A139" s="33"/>
      <c r="B139" s="33"/>
      <c r="C139" s="33"/>
      <c r="D139" s="33"/>
      <c r="E139" s="33"/>
    </row>
    <row r="140" spans="1:5" ht="19.5" customHeight="1">
      <c r="A140" s="33"/>
      <c r="B140" s="33"/>
      <c r="C140" s="33"/>
      <c r="D140" s="33"/>
      <c r="E140" s="33"/>
    </row>
    <row r="141" spans="1:5" ht="19.5" customHeight="1">
      <c r="A141" s="33"/>
      <c r="B141" s="33"/>
      <c r="C141" s="33"/>
      <c r="D141" s="33"/>
      <c r="E141" s="33"/>
    </row>
    <row r="142" spans="1:5" ht="19.5" customHeight="1">
      <c r="A142" s="33"/>
      <c r="B142" s="33"/>
      <c r="C142" s="33"/>
      <c r="D142" s="33"/>
      <c r="E142" s="33"/>
    </row>
    <row r="143" spans="1:5" ht="19.5" customHeight="1">
      <c r="A143" s="33"/>
      <c r="B143" s="33"/>
      <c r="C143" s="33"/>
      <c r="D143" s="33"/>
      <c r="E143" s="33"/>
    </row>
    <row r="144" spans="1:5" ht="19.5" customHeight="1">
      <c r="A144" s="33"/>
      <c r="B144" s="33"/>
      <c r="C144" s="33"/>
      <c r="D144" s="33"/>
      <c r="E144" s="33"/>
    </row>
    <row r="145" spans="1:5" ht="19.5" customHeight="1">
      <c r="A145" s="33"/>
      <c r="B145" s="33"/>
      <c r="C145" s="33"/>
      <c r="D145" s="33"/>
      <c r="E145" s="33"/>
    </row>
    <row r="146" spans="1:5" ht="19.5" customHeight="1">
      <c r="A146" s="33"/>
      <c r="B146" s="33"/>
      <c r="C146" s="33"/>
      <c r="D146" s="33"/>
      <c r="E146" s="33"/>
    </row>
    <row r="147" spans="1:5" ht="19.5" customHeight="1">
      <c r="A147" s="33"/>
      <c r="B147" s="33"/>
      <c r="C147" s="33"/>
      <c r="D147" s="33"/>
      <c r="E147" s="33"/>
    </row>
    <row r="148" spans="1:5" ht="19.5" customHeight="1">
      <c r="A148" s="33"/>
      <c r="B148" s="33"/>
      <c r="C148" s="33"/>
      <c r="D148" s="33"/>
      <c r="E148" s="33"/>
    </row>
    <row r="149" spans="1:5" ht="19.5" customHeight="1">
      <c r="A149" s="33"/>
      <c r="B149" s="33"/>
      <c r="C149" s="33"/>
      <c r="D149" s="33"/>
      <c r="E149" s="33"/>
    </row>
    <row r="150" spans="1:5" ht="19.5" customHeight="1">
      <c r="A150" s="33"/>
      <c r="B150" s="33"/>
      <c r="C150" s="33"/>
      <c r="D150" s="33"/>
      <c r="E150" s="33"/>
    </row>
    <row r="151" spans="1:5" ht="19.5" customHeight="1">
      <c r="A151" s="33"/>
      <c r="B151" s="33"/>
      <c r="C151" s="33"/>
      <c r="D151" s="33"/>
      <c r="E151" s="33"/>
    </row>
    <row r="152" spans="1:5" ht="19.5" customHeight="1">
      <c r="A152" s="33"/>
      <c r="B152" s="33"/>
      <c r="C152" s="33"/>
      <c r="D152" s="33"/>
      <c r="E152" s="33"/>
    </row>
    <row r="153" spans="1:5" ht="19.5" customHeight="1">
      <c r="A153" s="33"/>
      <c r="B153" s="33"/>
      <c r="C153" s="33"/>
      <c r="D153" s="33"/>
      <c r="E153" s="33"/>
    </row>
    <row r="154" spans="1:5" ht="19.5" customHeight="1">
      <c r="A154" s="33"/>
      <c r="B154" s="33"/>
      <c r="C154" s="33"/>
      <c r="D154" s="33"/>
      <c r="E154" s="33"/>
    </row>
    <row r="155" spans="1:5" ht="19.5" customHeight="1">
      <c r="A155" s="33"/>
      <c r="B155" s="33"/>
      <c r="C155" s="33"/>
      <c r="D155" s="33"/>
      <c r="E155" s="33"/>
    </row>
    <row r="156" spans="1:5" ht="19.5" customHeight="1">
      <c r="A156" s="33"/>
      <c r="B156" s="33"/>
      <c r="C156" s="33"/>
      <c r="D156" s="33"/>
      <c r="E156" s="33"/>
    </row>
    <row r="157" spans="1:5" ht="19.5" customHeight="1">
      <c r="A157" s="33"/>
      <c r="B157" s="33"/>
      <c r="C157" s="33"/>
      <c r="D157" s="33"/>
      <c r="E157" s="33"/>
    </row>
    <row r="158" spans="1:5" ht="19.5" customHeight="1">
      <c r="A158" s="33"/>
      <c r="B158" s="33"/>
      <c r="C158" s="33"/>
      <c r="D158" s="33"/>
      <c r="E158" s="33"/>
    </row>
    <row r="159" spans="1:5" ht="19.5" customHeight="1">
      <c r="A159" s="33"/>
      <c r="B159" s="33"/>
      <c r="C159" s="33"/>
      <c r="D159" s="33"/>
      <c r="E159" s="33"/>
    </row>
    <row r="160" spans="1:5" ht="19.5" customHeight="1">
      <c r="A160" s="33"/>
      <c r="B160" s="33"/>
      <c r="C160" s="33"/>
      <c r="D160" s="33"/>
      <c r="E160" s="33"/>
    </row>
    <row r="161" spans="1:5" ht="19.5" customHeight="1">
      <c r="A161" s="33"/>
      <c r="B161" s="33"/>
      <c r="C161" s="33"/>
      <c r="D161" s="33"/>
      <c r="E161" s="33"/>
    </row>
    <row r="162" spans="1:5" ht="19.5" customHeight="1">
      <c r="A162" s="33"/>
      <c r="B162" s="33"/>
      <c r="C162" s="33"/>
      <c r="D162" s="33"/>
      <c r="E162" s="33"/>
    </row>
    <row r="163" spans="1:5" ht="19.5" customHeight="1">
      <c r="A163" s="33"/>
      <c r="B163" s="33"/>
      <c r="C163" s="33"/>
      <c r="D163" s="33"/>
      <c r="E163" s="33"/>
    </row>
    <row r="164" spans="1:5" ht="19.5" customHeight="1">
      <c r="A164" s="33"/>
      <c r="B164" s="33"/>
      <c r="C164" s="33"/>
      <c r="D164" s="33"/>
      <c r="E164" s="33"/>
    </row>
    <row r="165" spans="1:5" ht="19.5" customHeight="1">
      <c r="A165" s="33"/>
      <c r="B165" s="33"/>
      <c r="C165" s="33"/>
      <c r="D165" s="33"/>
      <c r="E165" s="33"/>
    </row>
    <row r="166" spans="1:5" ht="19.5" customHeight="1">
      <c r="A166" s="33"/>
      <c r="B166" s="33"/>
      <c r="C166" s="33"/>
      <c r="D166" s="33"/>
      <c r="E166" s="33"/>
    </row>
    <row r="167" spans="1:5" ht="19.5" customHeight="1">
      <c r="A167" s="33"/>
      <c r="B167" s="33"/>
      <c r="C167" s="33"/>
      <c r="D167" s="33"/>
      <c r="E167" s="33"/>
    </row>
    <row r="168" spans="1:5" ht="19.5" customHeight="1">
      <c r="A168" s="33"/>
      <c r="B168" s="33"/>
      <c r="C168" s="33"/>
      <c r="D168" s="33"/>
      <c r="E168" s="33"/>
    </row>
    <row r="169" spans="1:5" ht="19.5" customHeight="1">
      <c r="A169" s="33"/>
      <c r="B169" s="33"/>
      <c r="C169" s="33"/>
      <c r="D169" s="33"/>
      <c r="E169" s="33"/>
    </row>
    <row r="170" spans="1:5" ht="19.5" customHeight="1">
      <c r="A170" s="33"/>
      <c r="B170" s="33"/>
      <c r="C170" s="33"/>
      <c r="D170" s="33"/>
      <c r="E170" s="33"/>
    </row>
    <row r="171" spans="1:5" ht="19.5" customHeight="1">
      <c r="A171" s="33"/>
      <c r="B171" s="33"/>
      <c r="C171" s="33"/>
      <c r="D171" s="33"/>
      <c r="E171" s="33"/>
    </row>
    <row r="172" spans="1:5" ht="19.5" customHeight="1">
      <c r="A172" s="33"/>
      <c r="B172" s="33"/>
      <c r="C172" s="33"/>
      <c r="D172" s="33"/>
      <c r="E172" s="33"/>
    </row>
    <row r="173" spans="1:5" ht="19.5" customHeight="1">
      <c r="A173" s="33"/>
      <c r="B173" s="33"/>
      <c r="C173" s="33"/>
      <c r="D173" s="33"/>
      <c r="E173" s="33"/>
    </row>
    <row r="174" spans="1:5" ht="19.5" customHeight="1">
      <c r="A174" s="33"/>
      <c r="B174" s="33"/>
      <c r="C174" s="33"/>
      <c r="D174" s="33"/>
      <c r="E174" s="33"/>
    </row>
    <row r="175" spans="1:5" ht="19.5" customHeight="1">
      <c r="A175" s="33"/>
      <c r="B175" s="33"/>
      <c r="C175" s="33"/>
      <c r="D175" s="33"/>
      <c r="E175" s="33"/>
    </row>
    <row r="176" spans="1:5" ht="19.5" customHeight="1">
      <c r="A176" s="33"/>
      <c r="B176" s="33"/>
      <c r="C176" s="33"/>
      <c r="D176" s="33"/>
      <c r="E176" s="33"/>
    </row>
    <row r="177" spans="1:5" ht="19.5" customHeight="1">
      <c r="A177" s="33"/>
      <c r="B177" s="33"/>
      <c r="C177" s="33"/>
      <c r="D177" s="33"/>
      <c r="E177" s="33"/>
    </row>
    <row r="178" spans="1:5" ht="19.5" customHeight="1">
      <c r="A178" s="33"/>
      <c r="B178" s="33"/>
      <c r="C178" s="33"/>
      <c r="D178" s="33"/>
      <c r="E178" s="33"/>
    </row>
    <row r="179" spans="1:5" ht="19.5" customHeight="1">
      <c r="A179" s="33"/>
      <c r="B179" s="33"/>
      <c r="C179" s="33"/>
      <c r="D179" s="33"/>
      <c r="E179" s="33"/>
    </row>
    <row r="180" spans="1:5" ht="19.5" customHeight="1">
      <c r="A180" s="33"/>
      <c r="B180" s="33"/>
      <c r="C180" s="33"/>
      <c r="D180" s="33"/>
      <c r="E180" s="33"/>
    </row>
    <row r="181" spans="1:5" ht="19.5" customHeight="1">
      <c r="A181" s="33"/>
      <c r="B181" s="33"/>
      <c r="C181" s="33"/>
      <c r="D181" s="33"/>
      <c r="E181" s="33"/>
    </row>
    <row r="182" spans="1:5" ht="19.5" customHeight="1">
      <c r="A182" s="33"/>
      <c r="B182" s="33"/>
      <c r="C182" s="33"/>
      <c r="D182" s="33"/>
      <c r="E182" s="33"/>
    </row>
    <row r="183" spans="1:5" ht="19.5" customHeight="1">
      <c r="A183" s="33"/>
      <c r="B183" s="33"/>
      <c r="C183" s="33"/>
      <c r="D183" s="33"/>
      <c r="E183" s="33"/>
    </row>
    <row r="184" spans="1:5" ht="19.5" customHeight="1">
      <c r="A184" s="33"/>
      <c r="B184" s="33"/>
      <c r="C184" s="33"/>
      <c r="D184" s="33"/>
      <c r="E184" s="33"/>
    </row>
    <row r="185" spans="1:5" ht="19.5" customHeight="1">
      <c r="A185" s="33"/>
      <c r="B185" s="33"/>
      <c r="C185" s="33"/>
      <c r="D185" s="33"/>
      <c r="E185" s="33"/>
    </row>
    <row r="186" spans="1:5" ht="19.5" customHeight="1">
      <c r="A186" s="33"/>
      <c r="B186" s="33"/>
      <c r="C186" s="33"/>
      <c r="D186" s="33"/>
      <c r="E186" s="33"/>
    </row>
    <row r="187" spans="1:5" ht="19.5" customHeight="1">
      <c r="A187" s="33"/>
      <c r="B187" s="33"/>
      <c r="C187" s="33"/>
      <c r="D187" s="33"/>
      <c r="E187" s="33"/>
    </row>
    <row r="188" spans="1:5" ht="19.5" customHeight="1">
      <c r="A188" s="33"/>
      <c r="B188" s="33"/>
      <c r="C188" s="33"/>
      <c r="D188" s="33"/>
      <c r="E188" s="33"/>
    </row>
    <row r="189" spans="1:5" ht="19.5" customHeight="1">
      <c r="A189" s="33"/>
      <c r="B189" s="33"/>
      <c r="C189" s="33"/>
      <c r="D189" s="33"/>
      <c r="E189" s="33"/>
    </row>
    <row r="190" spans="1:5" ht="19.5" customHeight="1">
      <c r="A190" s="33"/>
      <c r="B190" s="33"/>
      <c r="C190" s="33"/>
      <c r="D190" s="33"/>
      <c r="E190" s="33"/>
    </row>
    <row r="191" spans="1:5" ht="19.5" customHeight="1">
      <c r="A191" s="33"/>
      <c r="B191" s="33"/>
      <c r="C191" s="33"/>
      <c r="D191" s="33"/>
      <c r="E191" s="33"/>
    </row>
    <row r="192" spans="1:5" ht="19.5" customHeight="1">
      <c r="A192" s="33"/>
      <c r="B192" s="33"/>
      <c r="C192" s="33"/>
      <c r="D192" s="33"/>
      <c r="E192" s="33"/>
    </row>
    <row r="193" spans="1:5" ht="19.5" customHeight="1">
      <c r="A193" s="33"/>
      <c r="B193" s="33"/>
      <c r="C193" s="33"/>
      <c r="D193" s="33"/>
      <c r="E193" s="33"/>
    </row>
    <row r="194" spans="1:5" ht="19.5" customHeight="1">
      <c r="A194" s="33"/>
      <c r="B194" s="33"/>
      <c r="C194" s="33"/>
      <c r="D194" s="33"/>
      <c r="E194" s="33"/>
    </row>
    <row r="195" spans="1:5" ht="19.5" customHeight="1">
      <c r="A195" s="33"/>
      <c r="B195" s="33"/>
      <c r="C195" s="33"/>
      <c r="D195" s="33"/>
      <c r="E195" s="33"/>
    </row>
    <row r="196" spans="1:5" ht="19.5" customHeight="1">
      <c r="A196" s="33"/>
      <c r="B196" s="33"/>
      <c r="C196" s="33"/>
      <c r="D196" s="33"/>
      <c r="E196" s="33"/>
    </row>
    <row r="197" spans="1:5" ht="19.5" customHeight="1">
      <c r="A197" s="33"/>
      <c r="B197" s="33"/>
      <c r="C197" s="33"/>
      <c r="D197" s="33"/>
      <c r="E197" s="33"/>
    </row>
    <row r="198" spans="1:5" ht="19.5" customHeight="1">
      <c r="A198" s="33"/>
      <c r="B198" s="33"/>
      <c r="C198" s="33"/>
      <c r="D198" s="33"/>
      <c r="E198" s="33"/>
    </row>
    <row r="199" spans="1:5" ht="19.5" customHeight="1">
      <c r="A199" s="33"/>
      <c r="B199" s="33"/>
      <c r="C199" s="33"/>
      <c r="D199" s="33"/>
      <c r="E199" s="33"/>
    </row>
    <row r="200" spans="1:5" ht="19.5" customHeight="1">
      <c r="A200" s="33"/>
      <c r="B200" s="33"/>
      <c r="C200" s="33"/>
      <c r="D200" s="33"/>
      <c r="E200" s="33"/>
    </row>
    <row r="201" spans="1:5" ht="19.5" customHeight="1">
      <c r="A201" s="33"/>
      <c r="B201" s="33"/>
      <c r="C201" s="33"/>
      <c r="D201" s="33"/>
      <c r="E201" s="33"/>
    </row>
    <row r="202" spans="1:5" ht="19.5" customHeight="1">
      <c r="A202" s="33"/>
      <c r="B202" s="33"/>
      <c r="C202" s="33"/>
      <c r="D202" s="33"/>
      <c r="E202" s="33"/>
    </row>
    <row r="203" spans="1:5" ht="19.5" customHeight="1">
      <c r="A203" s="33"/>
      <c r="B203" s="33"/>
      <c r="C203" s="33"/>
      <c r="D203" s="33"/>
      <c r="E203" s="33"/>
    </row>
    <row r="204" spans="1:5" ht="19.5" customHeight="1">
      <c r="A204" s="33"/>
      <c r="B204" s="33"/>
      <c r="C204" s="33"/>
      <c r="D204" s="33"/>
      <c r="E204" s="33"/>
    </row>
    <row r="205" spans="1:5" ht="19.5" customHeight="1">
      <c r="A205" s="33"/>
      <c r="B205" s="33"/>
      <c r="C205" s="33"/>
      <c r="D205" s="33"/>
      <c r="E205" s="33"/>
    </row>
    <row r="206" spans="1:5" ht="19.5" customHeight="1">
      <c r="A206" s="33"/>
      <c r="B206" s="33"/>
      <c r="C206" s="33"/>
      <c r="D206" s="33"/>
      <c r="E206" s="33"/>
    </row>
    <row r="207" spans="1:5" ht="19.5" customHeight="1">
      <c r="A207" s="33"/>
      <c r="B207" s="33"/>
      <c r="C207" s="33"/>
      <c r="D207" s="33"/>
      <c r="E207" s="33"/>
    </row>
    <row r="208" spans="1:5" ht="19.5" customHeight="1">
      <c r="A208" s="33"/>
      <c r="B208" s="33"/>
      <c r="C208" s="33"/>
      <c r="D208" s="33"/>
      <c r="E208" s="33"/>
    </row>
    <row r="209" spans="1:5" ht="19.5" customHeight="1">
      <c r="A209" s="33"/>
      <c r="B209" s="33"/>
      <c r="C209" s="33"/>
      <c r="D209" s="33"/>
      <c r="E209" s="33"/>
    </row>
    <row r="210" spans="1:5" ht="19.5" customHeight="1">
      <c r="A210" s="33"/>
      <c r="B210" s="33"/>
      <c r="C210" s="33"/>
      <c r="D210" s="33"/>
      <c r="E210" s="33"/>
    </row>
    <row r="211" spans="1:5" ht="19.5" customHeight="1">
      <c r="A211" s="33"/>
      <c r="B211" s="33"/>
      <c r="C211" s="33"/>
      <c r="D211" s="33"/>
      <c r="E211" s="33"/>
    </row>
    <row r="212" spans="1:5" ht="19.5" customHeight="1">
      <c r="A212" s="33"/>
      <c r="B212" s="33"/>
      <c r="C212" s="33"/>
      <c r="D212" s="33"/>
      <c r="E212" s="33"/>
    </row>
    <row r="213" spans="1:5" ht="19.5" customHeight="1">
      <c r="A213" s="33"/>
      <c r="B213" s="33"/>
      <c r="C213" s="33"/>
      <c r="D213" s="33"/>
      <c r="E213" s="33"/>
    </row>
    <row r="214" spans="1:5" ht="19.5" customHeight="1">
      <c r="A214" s="33"/>
      <c r="B214" s="33"/>
      <c r="C214" s="33"/>
      <c r="D214" s="33"/>
      <c r="E214" s="33"/>
    </row>
    <row r="215" spans="1:5" ht="19.5" customHeight="1">
      <c r="A215" s="33"/>
      <c r="B215" s="33"/>
      <c r="C215" s="33"/>
      <c r="D215" s="33"/>
      <c r="E215" s="33"/>
    </row>
    <row r="216" spans="1:5" ht="19.5" customHeight="1">
      <c r="A216" s="33"/>
      <c r="B216" s="33"/>
      <c r="C216" s="33"/>
      <c r="D216" s="33"/>
      <c r="E216" s="33"/>
    </row>
    <row r="217" spans="1:5" ht="19.5" customHeight="1">
      <c r="A217" s="33"/>
      <c r="B217" s="33"/>
      <c r="C217" s="33"/>
      <c r="D217" s="33"/>
      <c r="E217" s="33"/>
    </row>
    <row r="218" spans="1:5" ht="19.5" customHeight="1">
      <c r="A218" s="33"/>
      <c r="B218" s="33"/>
      <c r="C218" s="33"/>
      <c r="D218" s="33"/>
      <c r="E218" s="33"/>
    </row>
    <row r="219" spans="1:5" ht="19.5" customHeight="1">
      <c r="A219" s="33"/>
      <c r="B219" s="33"/>
      <c r="C219" s="33"/>
      <c r="D219" s="33"/>
      <c r="E219" s="33"/>
    </row>
    <row r="220" spans="1:5" ht="19.5" customHeight="1">
      <c r="A220" s="33"/>
      <c r="B220" s="33"/>
      <c r="C220" s="33"/>
      <c r="D220" s="33"/>
      <c r="E220" s="33"/>
    </row>
    <row r="221" spans="1:5" ht="19.5" customHeight="1">
      <c r="A221" s="33"/>
      <c r="B221" s="33"/>
      <c r="C221" s="33"/>
      <c r="D221" s="33"/>
      <c r="E221" s="33"/>
    </row>
    <row r="222" spans="1:5" ht="19.5" customHeight="1">
      <c r="A222" s="33"/>
      <c r="B222" s="33"/>
      <c r="C222" s="33"/>
      <c r="D222" s="33"/>
      <c r="E222" s="33"/>
    </row>
    <row r="223" spans="1:5" ht="19.5" customHeight="1">
      <c r="A223" s="33"/>
      <c r="B223" s="33"/>
      <c r="C223" s="33"/>
      <c r="D223" s="33"/>
      <c r="E223" s="33"/>
    </row>
    <row r="224" spans="1:5" ht="19.5" customHeight="1">
      <c r="A224" s="33"/>
      <c r="B224" s="33"/>
      <c r="C224" s="33"/>
      <c r="D224" s="33"/>
      <c r="E224" s="33"/>
    </row>
    <row r="225" spans="1:5" ht="19.5" customHeight="1">
      <c r="A225" s="33"/>
      <c r="B225" s="33"/>
      <c r="C225" s="33"/>
      <c r="D225" s="33"/>
      <c r="E225" s="33"/>
    </row>
    <row r="226" spans="1:5" ht="19.5" customHeight="1">
      <c r="A226" s="33"/>
      <c r="B226" s="33"/>
      <c r="C226" s="33"/>
      <c r="D226" s="33"/>
      <c r="E226" s="33"/>
    </row>
    <row r="227" spans="1:5" ht="19.5" customHeight="1">
      <c r="A227" s="33"/>
      <c r="B227" s="33"/>
      <c r="C227" s="33"/>
      <c r="D227" s="33"/>
      <c r="E227" s="33"/>
    </row>
    <row r="228" spans="1:5" ht="19.5" customHeight="1">
      <c r="A228" s="33"/>
      <c r="B228" s="33"/>
      <c r="C228" s="33"/>
      <c r="D228" s="33"/>
      <c r="E228" s="33"/>
    </row>
    <row r="229" spans="1:5" ht="19.5" customHeight="1">
      <c r="A229" s="33"/>
      <c r="B229" s="33"/>
      <c r="C229" s="33"/>
      <c r="D229" s="33"/>
      <c r="E229" s="33"/>
    </row>
    <row r="230" spans="1:5" ht="19.5" customHeight="1">
      <c r="A230" s="33"/>
      <c r="B230" s="33"/>
      <c r="C230" s="33"/>
      <c r="D230" s="33"/>
      <c r="E230" s="33"/>
    </row>
    <row r="231" spans="1:5" ht="19.5" customHeight="1">
      <c r="A231" s="33"/>
      <c r="B231" s="33"/>
      <c r="C231" s="33"/>
      <c r="D231" s="33"/>
      <c r="E231" s="33"/>
    </row>
    <row r="232" spans="1:5" ht="19.5" customHeight="1">
      <c r="A232" s="33"/>
      <c r="B232" s="33"/>
      <c r="C232" s="33"/>
      <c r="D232" s="33"/>
      <c r="E232" s="33"/>
    </row>
    <row r="233" spans="1:5" ht="19.5" customHeight="1">
      <c r="A233" s="33"/>
      <c r="B233" s="33"/>
      <c r="C233" s="33"/>
      <c r="D233" s="33"/>
      <c r="E233" s="33"/>
    </row>
    <row r="234" spans="1:5" ht="19.5" customHeight="1">
      <c r="A234" s="33"/>
      <c r="B234" s="33"/>
      <c r="C234" s="33"/>
      <c r="D234" s="33"/>
      <c r="E234" s="33"/>
    </row>
    <row r="235" spans="1:5" ht="19.5" customHeight="1">
      <c r="A235" s="33"/>
      <c r="B235" s="33"/>
      <c r="C235" s="33"/>
      <c r="D235" s="33"/>
      <c r="E235" s="33"/>
    </row>
    <row r="236" spans="1:5" ht="19.5" customHeight="1">
      <c r="A236" s="33"/>
      <c r="B236" s="33"/>
      <c r="C236" s="33"/>
      <c r="D236" s="33"/>
      <c r="E236" s="33"/>
    </row>
    <row r="237" spans="1:5" ht="19.5" customHeight="1">
      <c r="A237" s="33"/>
      <c r="B237" s="33"/>
      <c r="C237" s="33"/>
      <c r="D237" s="33"/>
      <c r="E237" s="33"/>
    </row>
    <row r="238" spans="1:5" ht="19.5" customHeight="1">
      <c r="A238" s="33"/>
      <c r="B238" s="33"/>
      <c r="C238" s="33"/>
      <c r="D238" s="33"/>
      <c r="E238" s="33"/>
    </row>
    <row r="239" spans="1:5" ht="19.5" customHeight="1">
      <c r="A239" s="33"/>
      <c r="B239" s="33"/>
      <c r="C239" s="33"/>
      <c r="D239" s="33"/>
      <c r="E239" s="33"/>
    </row>
    <row r="240" spans="1:5" ht="19.5" customHeight="1">
      <c r="A240" s="33"/>
      <c r="B240" s="33"/>
      <c r="C240" s="33"/>
      <c r="D240" s="33"/>
      <c r="E240" s="33"/>
    </row>
    <row r="241" spans="1:5" ht="19.5" customHeight="1">
      <c r="A241" s="33"/>
      <c r="B241" s="33"/>
      <c r="C241" s="33"/>
      <c r="D241" s="33"/>
      <c r="E241" s="33"/>
    </row>
    <row r="242" spans="1:5" ht="19.5" customHeight="1">
      <c r="A242" s="33"/>
      <c r="B242" s="33"/>
      <c r="C242" s="33"/>
      <c r="D242" s="33"/>
      <c r="E242" s="33"/>
    </row>
    <row r="243" spans="1:5" ht="19.5" customHeight="1">
      <c r="A243" s="33"/>
      <c r="B243" s="33"/>
      <c r="C243" s="33"/>
      <c r="D243" s="33"/>
      <c r="E243" s="33"/>
    </row>
    <row r="244" spans="1:5" ht="19.5" customHeight="1">
      <c r="A244" s="33"/>
      <c r="B244" s="33"/>
      <c r="C244" s="33"/>
      <c r="D244" s="33"/>
      <c r="E244" s="33"/>
    </row>
    <row r="245" spans="1:5" ht="19.5" customHeight="1">
      <c r="A245" s="33"/>
      <c r="B245" s="33"/>
      <c r="C245" s="33"/>
      <c r="D245" s="33"/>
      <c r="E245" s="33"/>
    </row>
    <row r="246" spans="1:5" ht="19.5" customHeight="1">
      <c r="A246" s="33"/>
      <c r="B246" s="33"/>
      <c r="C246" s="33"/>
      <c r="D246" s="33"/>
      <c r="E246" s="33"/>
    </row>
    <row r="247" spans="1:5" ht="19.5" customHeight="1">
      <c r="A247" s="33"/>
      <c r="B247" s="33"/>
      <c r="C247" s="33"/>
      <c r="D247" s="33"/>
      <c r="E247" s="33"/>
    </row>
    <row r="248" spans="1:5" ht="19.5" customHeight="1">
      <c r="A248" s="33"/>
      <c r="B248" s="33"/>
      <c r="C248" s="33"/>
      <c r="D248" s="33"/>
      <c r="E248" s="33"/>
    </row>
    <row r="249" spans="1:5" ht="19.5" customHeight="1">
      <c r="A249" s="33"/>
      <c r="B249" s="33"/>
      <c r="C249" s="33"/>
      <c r="D249" s="33"/>
      <c r="E249" s="33"/>
    </row>
    <row r="250" spans="1:5" ht="19.5" customHeight="1">
      <c r="A250" s="33"/>
      <c r="B250" s="33"/>
      <c r="C250" s="33"/>
      <c r="D250" s="33"/>
      <c r="E250" s="33"/>
    </row>
    <row r="251" spans="1:5" ht="19.5" customHeight="1">
      <c r="A251" s="33"/>
      <c r="B251" s="33"/>
      <c r="C251" s="33"/>
      <c r="D251" s="33"/>
      <c r="E251" s="33"/>
    </row>
    <row r="252" spans="1:5" ht="19.5" customHeight="1">
      <c r="A252" s="33"/>
      <c r="B252" s="33"/>
      <c r="C252" s="33"/>
      <c r="D252" s="33"/>
      <c r="E252" s="33"/>
    </row>
    <row r="253" spans="1:5" ht="19.5" customHeight="1">
      <c r="A253" s="33"/>
      <c r="B253" s="33"/>
      <c r="C253" s="33"/>
      <c r="D253" s="33"/>
      <c r="E253" s="33"/>
    </row>
    <row r="254" spans="1:5" ht="19.5" customHeight="1">
      <c r="A254" s="33"/>
      <c r="B254" s="33"/>
      <c r="C254" s="33"/>
      <c r="D254" s="33"/>
      <c r="E254" s="33"/>
    </row>
    <row r="255" spans="1:5" ht="19.5" customHeight="1">
      <c r="A255" s="33"/>
      <c r="B255" s="33"/>
      <c r="C255" s="33"/>
      <c r="D255" s="33"/>
      <c r="E255" s="33"/>
    </row>
    <row r="256" spans="1:5" ht="19.5" customHeight="1">
      <c r="A256" s="33"/>
      <c r="B256" s="33"/>
      <c r="C256" s="33"/>
      <c r="D256" s="33"/>
      <c r="E256" s="33"/>
    </row>
    <row r="257" spans="1:5" ht="19.5" customHeight="1">
      <c r="A257" s="33"/>
      <c r="B257" s="33"/>
      <c r="C257" s="33"/>
      <c r="D257" s="33"/>
      <c r="E257" s="33"/>
    </row>
    <row r="258" spans="1:5" ht="19.5" customHeight="1">
      <c r="A258" s="32"/>
      <c r="B258" s="32"/>
      <c r="C258" s="33"/>
      <c r="D258" s="32"/>
      <c r="E258" s="32"/>
    </row>
    <row r="259" spans="1:5" ht="19.5" customHeight="1">
      <c r="A259" s="32"/>
      <c r="B259" s="32"/>
      <c r="C259" s="33"/>
      <c r="D259" s="32"/>
      <c r="E259" s="32"/>
    </row>
    <row r="260" spans="1:5" ht="19.5" customHeight="1">
      <c r="A260" s="32"/>
      <c r="B260" s="32"/>
      <c r="C260" s="33"/>
      <c r="D260" s="32"/>
      <c r="E260" s="32"/>
    </row>
    <row r="261" spans="1:5" ht="19.5" customHeight="1">
      <c r="A261" s="32"/>
      <c r="B261" s="32"/>
      <c r="C261" s="33"/>
      <c r="D261" s="32"/>
      <c r="E261" s="32"/>
    </row>
    <row r="262" spans="1:5" ht="19.5" customHeight="1">
      <c r="A262" s="32"/>
      <c r="B262" s="32"/>
      <c r="C262" s="32"/>
      <c r="D262" s="32"/>
      <c r="E262" s="32"/>
    </row>
    <row r="263" spans="1:5" ht="19.5" customHeight="1">
      <c r="A263" s="32"/>
      <c r="B263" s="32"/>
      <c r="C263" s="32"/>
      <c r="D263" s="32"/>
      <c r="E263" s="32"/>
    </row>
    <row r="264" spans="1:5" ht="19.5" customHeight="1">
      <c r="A264" s="32"/>
      <c r="B264" s="32"/>
      <c r="C264" s="32"/>
      <c r="D264" s="32"/>
      <c r="E264" s="32"/>
    </row>
    <row r="265" spans="1:5" ht="19.5" customHeight="1">
      <c r="A265" s="32"/>
      <c r="B265" s="32"/>
      <c r="C265" s="32"/>
      <c r="D265" s="32"/>
      <c r="E265" s="32"/>
    </row>
    <row r="266" spans="1:5" ht="19.5" customHeight="1">
      <c r="A266" s="32"/>
      <c r="B266" s="32"/>
      <c r="C266" s="32"/>
      <c r="D266" s="32"/>
      <c r="E266" s="32"/>
    </row>
    <row r="267" spans="1:5" ht="19.5" customHeight="1">
      <c r="A267" s="32"/>
      <c r="B267" s="32"/>
      <c r="C267" s="32"/>
      <c r="D267" s="32"/>
      <c r="E267" s="32"/>
    </row>
    <row r="268" spans="1:5" ht="19.5" customHeight="1">
      <c r="A268" s="32"/>
      <c r="B268" s="32"/>
      <c r="C268" s="32"/>
      <c r="D268" s="32"/>
      <c r="E268" s="32"/>
    </row>
    <row r="269" spans="1:5" ht="19.5" customHeight="1">
      <c r="A269" s="32"/>
      <c r="B269" s="32"/>
      <c r="C269" s="32"/>
      <c r="D269" s="32"/>
      <c r="E269" s="32"/>
    </row>
    <row r="270" spans="1:5" ht="19.5" customHeight="1">
      <c r="A270" s="32"/>
      <c r="B270" s="32"/>
      <c r="C270" s="32"/>
      <c r="D270" s="32"/>
      <c r="E270" s="32"/>
    </row>
    <row r="271" spans="1:5" ht="19.5" customHeight="1">
      <c r="A271" s="32"/>
      <c r="B271" s="32"/>
      <c r="C271" s="32"/>
      <c r="D271" s="32"/>
      <c r="E271" s="32"/>
    </row>
    <row r="272" spans="1:5" ht="19.5" customHeight="1">
      <c r="A272" s="32"/>
      <c r="B272" s="32"/>
      <c r="C272" s="32"/>
      <c r="D272" s="32"/>
      <c r="E272" s="32"/>
    </row>
    <row r="273" spans="1:5" ht="19.5" customHeight="1">
      <c r="A273" s="32"/>
      <c r="B273" s="32"/>
      <c r="C273" s="32"/>
      <c r="D273" s="32"/>
      <c r="E273" s="32"/>
    </row>
    <row r="274" spans="1:5" ht="19.5" customHeight="1">
      <c r="A274" s="32"/>
      <c r="B274" s="32"/>
      <c r="C274" s="32"/>
      <c r="D274" s="32"/>
      <c r="E274" s="32"/>
    </row>
    <row r="275" spans="1:5" ht="19.5" customHeight="1">
      <c r="A275" s="32"/>
      <c r="B275" s="32"/>
      <c r="C275" s="32"/>
      <c r="D275" s="32"/>
      <c r="E275" s="32"/>
    </row>
    <row r="276" spans="1:5" ht="19.5" customHeight="1">
      <c r="A276" s="32"/>
      <c r="B276" s="32"/>
      <c r="C276" s="32"/>
      <c r="D276" s="32"/>
      <c r="E276" s="32"/>
    </row>
    <row r="277" spans="1:5" ht="19.5" customHeight="1">
      <c r="A277" s="32"/>
      <c r="B277" s="32"/>
      <c r="C277" s="32"/>
      <c r="D277" s="32"/>
      <c r="E277" s="32"/>
    </row>
    <row r="278" spans="1:5" ht="19.5" customHeight="1">
      <c r="A278" s="32"/>
      <c r="B278" s="32"/>
      <c r="C278" s="32"/>
      <c r="D278" s="32"/>
      <c r="E278" s="32"/>
    </row>
    <row r="279" spans="1:5" ht="19.5" customHeight="1">
      <c r="A279" s="32"/>
      <c r="B279" s="32"/>
      <c r="C279" s="32"/>
      <c r="D279" s="32"/>
      <c r="E279" s="32"/>
    </row>
    <row r="280" spans="1:5" ht="19.5" customHeight="1">
      <c r="A280" s="32"/>
      <c r="B280" s="32"/>
      <c r="C280" s="32"/>
      <c r="D280" s="32"/>
      <c r="E280" s="32"/>
    </row>
    <row r="281" spans="1:5" ht="19.5" customHeight="1">
      <c r="A281" s="32"/>
      <c r="B281" s="32"/>
      <c r="C281" s="32"/>
      <c r="D281" s="32"/>
      <c r="E281" s="32"/>
    </row>
    <row r="282" spans="1:5" ht="19.5" customHeight="1">
      <c r="A282" s="32"/>
      <c r="B282" s="32"/>
      <c r="C282" s="32"/>
      <c r="D282" s="32"/>
      <c r="E282" s="32"/>
    </row>
    <row r="283" spans="1:5" ht="19.5" customHeight="1">
      <c r="A283" s="32"/>
      <c r="B283" s="32"/>
      <c r="C283" s="32"/>
      <c r="D283" s="32"/>
      <c r="E283" s="32"/>
    </row>
    <row r="284" spans="1:5" ht="19.5" customHeight="1">
      <c r="A284" s="32"/>
      <c r="B284" s="32"/>
      <c r="C284" s="32"/>
      <c r="D284" s="32"/>
      <c r="E284" s="32"/>
    </row>
    <row r="285" spans="1:5" ht="19.5" customHeight="1">
      <c r="A285" s="32"/>
      <c r="B285" s="32"/>
      <c r="C285" s="32"/>
      <c r="D285" s="32"/>
      <c r="E285" s="32"/>
    </row>
    <row r="286" spans="1:5" ht="19.5" customHeight="1">
      <c r="A286" s="32"/>
      <c r="B286" s="32"/>
      <c r="C286" s="32"/>
      <c r="D286" s="32"/>
      <c r="E286" s="32"/>
    </row>
    <row r="287" spans="1:5" ht="19.5" customHeight="1">
      <c r="A287" s="32"/>
      <c r="B287" s="32"/>
      <c r="C287" s="32"/>
      <c r="D287" s="32"/>
      <c r="E287" s="32"/>
    </row>
    <row r="288" spans="1:5" ht="19.5" customHeight="1">
      <c r="A288" s="32"/>
      <c r="B288" s="32"/>
      <c r="C288" s="32"/>
      <c r="D288" s="32"/>
      <c r="E288" s="32"/>
    </row>
    <row r="289" spans="1:5" ht="19.5" customHeight="1">
      <c r="A289" s="32"/>
      <c r="B289" s="32"/>
      <c r="C289" s="32"/>
      <c r="D289" s="32"/>
      <c r="E289" s="32"/>
    </row>
    <row r="290" spans="1:5" ht="19.5" customHeight="1">
      <c r="A290" s="32"/>
      <c r="B290" s="32"/>
      <c r="C290" s="32"/>
      <c r="D290" s="32"/>
      <c r="E290" s="32"/>
    </row>
    <row r="291" spans="1:5" ht="19.5" customHeight="1">
      <c r="A291" s="32"/>
      <c r="B291" s="32"/>
      <c r="C291" s="32"/>
      <c r="D291" s="32"/>
      <c r="E291" s="32"/>
    </row>
    <row r="292" spans="1:5" ht="19.5" customHeight="1">
      <c r="A292" s="32"/>
      <c r="B292" s="32"/>
      <c r="C292" s="32"/>
      <c r="D292" s="32"/>
      <c r="E292" s="32"/>
    </row>
    <row r="293" spans="1:5" ht="19.5" customHeight="1">
      <c r="A293" s="32"/>
      <c r="B293" s="32"/>
      <c r="C293" s="32"/>
      <c r="D293" s="32"/>
      <c r="E293" s="32"/>
    </row>
    <row r="294" spans="1:5" ht="19.5" customHeight="1">
      <c r="A294" s="32"/>
      <c r="B294" s="32"/>
      <c r="C294" s="32"/>
      <c r="D294" s="32"/>
      <c r="E294" s="32"/>
    </row>
    <row r="295" spans="1:5" ht="19.5" customHeight="1">
      <c r="A295" s="32"/>
      <c r="B295" s="32"/>
      <c r="C295" s="32"/>
      <c r="D295" s="32"/>
      <c r="E295" s="32"/>
    </row>
    <row r="296" spans="1:5" ht="19.5" customHeight="1">
      <c r="A296" s="32"/>
      <c r="B296" s="32"/>
      <c r="C296" s="32"/>
      <c r="D296" s="32"/>
      <c r="E296" s="32"/>
    </row>
    <row r="297" spans="1:5" ht="19.5" customHeight="1">
      <c r="A297" s="32"/>
      <c r="B297" s="32"/>
      <c r="C297" s="32"/>
      <c r="D297" s="32"/>
      <c r="E297" s="32"/>
    </row>
    <row r="298" spans="1:5" ht="19.5" customHeight="1">
      <c r="A298" s="32"/>
      <c r="B298" s="32"/>
      <c r="C298" s="32"/>
      <c r="D298" s="32"/>
      <c r="E298" s="32"/>
    </row>
    <row r="299" spans="1:5" ht="19.5" customHeight="1">
      <c r="A299" s="32"/>
      <c r="B299" s="32"/>
      <c r="C299" s="32"/>
      <c r="D299" s="32"/>
      <c r="E299" s="32"/>
    </row>
    <row r="300" spans="1:5" ht="19.5" customHeight="1">
      <c r="A300" s="32"/>
      <c r="B300" s="32"/>
      <c r="C300" s="32"/>
      <c r="D300" s="32"/>
      <c r="E300" s="32"/>
    </row>
    <row r="301" spans="1:5" ht="19.5" customHeight="1">
      <c r="A301" s="32"/>
      <c r="B301" s="32"/>
      <c r="C301" s="32"/>
      <c r="D301" s="32"/>
      <c r="E301" s="32"/>
    </row>
    <row r="302" spans="1:5" ht="19.5" customHeight="1">
      <c r="A302" s="32"/>
      <c r="B302" s="32"/>
      <c r="C302" s="32"/>
      <c r="D302" s="32"/>
      <c r="E302" s="32"/>
    </row>
    <row r="303" spans="1:5" ht="19.5" customHeight="1">
      <c r="A303" s="32"/>
      <c r="B303" s="32"/>
      <c r="C303" s="32"/>
      <c r="D303" s="32"/>
      <c r="E303" s="32"/>
    </row>
    <row r="304" spans="1:5" ht="19.5" customHeight="1">
      <c r="A304" s="32"/>
      <c r="B304" s="32"/>
      <c r="C304" s="32"/>
      <c r="D304" s="32"/>
      <c r="E304" s="32"/>
    </row>
    <row r="305" spans="1:5" ht="19.5" customHeight="1">
      <c r="A305" s="32"/>
      <c r="B305" s="32"/>
      <c r="C305" s="32"/>
      <c r="D305" s="32"/>
      <c r="E305" s="32"/>
    </row>
    <row r="306" spans="1:5" ht="19.5" customHeight="1">
      <c r="A306" s="32"/>
      <c r="B306" s="32"/>
      <c r="C306" s="32"/>
      <c r="D306" s="32"/>
      <c r="E306" s="32"/>
    </row>
    <row r="307" spans="1:5" ht="19.5" customHeight="1">
      <c r="A307" s="32"/>
      <c r="B307" s="32"/>
      <c r="C307" s="32"/>
      <c r="D307" s="32"/>
      <c r="E307" s="32"/>
    </row>
    <row r="308" spans="1:5" ht="19.5" customHeight="1">
      <c r="A308" s="32"/>
      <c r="B308" s="32"/>
      <c r="C308" s="32"/>
      <c r="D308" s="32"/>
      <c r="E308" s="32"/>
    </row>
    <row r="309" spans="1:5" ht="19.5" customHeight="1">
      <c r="A309" s="32"/>
      <c r="B309" s="32"/>
      <c r="C309" s="32"/>
      <c r="D309" s="32"/>
      <c r="E309" s="32"/>
    </row>
    <row r="310" spans="1:5" ht="19.5" customHeight="1">
      <c r="A310" s="32"/>
      <c r="B310" s="32"/>
      <c r="C310" s="32"/>
      <c r="D310" s="32"/>
      <c r="E310" s="32"/>
    </row>
    <row r="311" spans="1:5" ht="19.5" customHeight="1">
      <c r="A311" s="32"/>
      <c r="B311" s="32"/>
      <c r="C311" s="32"/>
      <c r="D311" s="32"/>
      <c r="E311" s="32"/>
    </row>
    <row r="312" spans="1:5" ht="19.5" customHeight="1">
      <c r="A312" s="32"/>
      <c r="B312" s="32"/>
      <c r="C312" s="32"/>
      <c r="D312" s="32"/>
      <c r="E312" s="32"/>
    </row>
    <row r="313" spans="1:5" ht="19.5" customHeight="1">
      <c r="A313" s="32"/>
      <c r="B313" s="32"/>
      <c r="C313" s="32"/>
      <c r="D313" s="32"/>
      <c r="E313" s="32"/>
    </row>
    <row r="314" spans="1:5" ht="19.5" customHeight="1">
      <c r="A314" s="32"/>
      <c r="B314" s="32"/>
      <c r="C314" s="32"/>
      <c r="D314" s="32"/>
      <c r="E314" s="32"/>
    </row>
    <row r="315" spans="1:5" ht="19.5" customHeight="1">
      <c r="A315" s="32"/>
      <c r="B315" s="32"/>
      <c r="C315" s="32"/>
      <c r="D315" s="32"/>
      <c r="E315" s="32"/>
    </row>
    <row r="316" spans="1:5" ht="19.5" customHeight="1">
      <c r="A316" s="32"/>
      <c r="B316" s="32"/>
      <c r="C316" s="32"/>
      <c r="D316" s="32"/>
      <c r="E316" s="32"/>
    </row>
    <row r="317" spans="1:5" ht="19.5" customHeight="1">
      <c r="A317" s="32"/>
      <c r="B317" s="32"/>
      <c r="C317" s="32"/>
      <c r="D317" s="32"/>
      <c r="E317" s="32"/>
    </row>
    <row r="318" spans="1:5" ht="19.5" customHeight="1">
      <c r="A318" s="32"/>
      <c r="B318" s="32"/>
      <c r="C318" s="32"/>
      <c r="D318" s="32"/>
      <c r="E318" s="32"/>
    </row>
    <row r="319" spans="1:5" ht="19.5" customHeight="1">
      <c r="A319" s="32"/>
      <c r="B319" s="32"/>
      <c r="C319" s="32"/>
      <c r="D319" s="32"/>
      <c r="E319" s="32"/>
    </row>
    <row r="320" spans="1:5" ht="19.5" customHeight="1">
      <c r="A320" s="32"/>
      <c r="B320" s="32"/>
      <c r="C320" s="32"/>
      <c r="D320" s="32"/>
      <c r="E320" s="32"/>
    </row>
    <row r="321" spans="1:5" ht="19.5" customHeight="1">
      <c r="A321" s="32"/>
      <c r="B321" s="32"/>
      <c r="C321" s="32"/>
      <c r="D321" s="32"/>
      <c r="E321" s="32"/>
    </row>
    <row r="322" spans="1:5" ht="19.5" customHeight="1">
      <c r="A322" s="32"/>
      <c r="B322" s="32"/>
      <c r="C322" s="32"/>
      <c r="D322" s="32"/>
      <c r="E322" s="32"/>
    </row>
    <row r="323" spans="1:5" ht="19.5" customHeight="1">
      <c r="A323" s="32"/>
      <c r="B323" s="32"/>
      <c r="C323" s="32"/>
      <c r="D323" s="32"/>
      <c r="E323" s="32"/>
    </row>
    <row r="324" spans="1:5" ht="19.5" customHeight="1">
      <c r="A324" s="32"/>
      <c r="B324" s="32"/>
      <c r="C324" s="32"/>
      <c r="D324" s="32"/>
      <c r="E324" s="32"/>
    </row>
    <row r="325" spans="1:5" ht="19.5" customHeight="1">
      <c r="A325" s="32"/>
      <c r="B325" s="32"/>
      <c r="C325" s="32"/>
      <c r="D325" s="32"/>
      <c r="E325" s="32"/>
    </row>
    <row r="326" spans="1:5" ht="19.5" customHeight="1">
      <c r="A326" s="32"/>
      <c r="B326" s="32"/>
      <c r="C326" s="32"/>
      <c r="D326" s="32"/>
      <c r="E326" s="32"/>
    </row>
    <row r="327" spans="1:5" ht="19.5" customHeight="1">
      <c r="A327" s="32"/>
      <c r="B327" s="32"/>
      <c r="C327" s="32"/>
      <c r="D327" s="32"/>
      <c r="E327" s="32"/>
    </row>
    <row r="328" spans="1:5" ht="19.5" customHeight="1">
      <c r="A328" s="32"/>
      <c r="B328" s="32"/>
      <c r="C328" s="32"/>
      <c r="D328" s="32"/>
      <c r="E328" s="32"/>
    </row>
    <row r="329" spans="1:5" ht="19.5" customHeight="1">
      <c r="A329" s="32"/>
      <c r="B329" s="32"/>
      <c r="C329" s="32"/>
      <c r="D329" s="32"/>
      <c r="E329" s="32"/>
    </row>
    <row r="330" spans="1:5" ht="19.5" customHeight="1">
      <c r="A330" s="32"/>
      <c r="B330" s="32"/>
      <c r="C330" s="32"/>
      <c r="D330" s="32"/>
      <c r="E330" s="32"/>
    </row>
    <row r="331" spans="1:5" ht="19.5" customHeight="1">
      <c r="A331" s="32"/>
      <c r="B331" s="32"/>
      <c r="C331" s="32"/>
      <c r="D331" s="32"/>
      <c r="E331" s="32"/>
    </row>
    <row r="332" spans="1:5" ht="19.5" customHeight="1">
      <c r="A332" s="32"/>
      <c r="B332" s="32"/>
      <c r="C332" s="32"/>
      <c r="D332" s="32"/>
      <c r="E332" s="32"/>
    </row>
    <row r="333" spans="1:5" ht="19.5" customHeight="1">
      <c r="A333" s="32"/>
      <c r="B333" s="32"/>
      <c r="C333" s="32"/>
      <c r="D333" s="32"/>
      <c r="E333" s="32"/>
    </row>
    <row r="334" spans="1:5" ht="19.5" customHeight="1">
      <c r="A334" s="32"/>
      <c r="B334" s="32"/>
      <c r="C334" s="32"/>
      <c r="D334" s="32"/>
      <c r="E334" s="32"/>
    </row>
    <row r="335" spans="1:5" ht="19.5" customHeight="1">
      <c r="A335" s="32"/>
      <c r="B335" s="32"/>
      <c r="C335" s="32"/>
      <c r="D335" s="32"/>
      <c r="E335" s="32"/>
    </row>
    <row r="336" spans="1:5" ht="19.5" customHeight="1">
      <c r="A336" s="32"/>
      <c r="B336" s="32"/>
      <c r="C336" s="32"/>
      <c r="D336" s="32"/>
      <c r="E336" s="32"/>
    </row>
    <row r="337" spans="1:5" ht="19.5" customHeight="1">
      <c r="A337" s="32"/>
      <c r="B337" s="32"/>
      <c r="C337" s="32"/>
      <c r="D337" s="32"/>
      <c r="E337" s="32"/>
    </row>
    <row r="338" spans="1:5" ht="19.5" customHeight="1">
      <c r="A338" s="32"/>
      <c r="B338" s="32"/>
      <c r="C338" s="32"/>
      <c r="D338" s="32"/>
      <c r="E338" s="32"/>
    </row>
    <row r="339" spans="1:5" ht="19.5" customHeight="1">
      <c r="A339" s="32"/>
      <c r="B339" s="32"/>
      <c r="C339" s="32"/>
      <c r="D339" s="32"/>
      <c r="E339" s="32"/>
    </row>
    <row r="340" spans="1:5" ht="19.5" customHeight="1">
      <c r="A340" s="32"/>
      <c r="B340" s="32"/>
      <c r="C340" s="32"/>
      <c r="D340" s="32"/>
      <c r="E340" s="32"/>
    </row>
    <row r="341" spans="1:5" ht="19.5" customHeight="1">
      <c r="A341" s="32"/>
      <c r="B341" s="32"/>
      <c r="C341" s="32"/>
      <c r="D341" s="32"/>
      <c r="E341" s="32"/>
    </row>
    <row r="342" spans="1:5" ht="19.5" customHeight="1">
      <c r="A342" s="32"/>
      <c r="B342" s="32"/>
      <c r="C342" s="32"/>
      <c r="D342" s="32"/>
      <c r="E342" s="32"/>
    </row>
    <row r="343" spans="1:5" ht="19.5" customHeight="1">
      <c r="A343" s="32"/>
      <c r="B343" s="32"/>
      <c r="C343" s="32"/>
      <c r="D343" s="32"/>
      <c r="E343" s="32"/>
    </row>
    <row r="344" spans="1:5" ht="19.5" customHeight="1">
      <c r="A344" s="32"/>
      <c r="B344" s="32"/>
      <c r="C344" s="32"/>
      <c r="D344" s="32"/>
      <c r="E344" s="32"/>
    </row>
    <row r="345" spans="1:5" ht="19.5" customHeight="1">
      <c r="A345" s="32"/>
      <c r="B345" s="32"/>
      <c r="C345" s="32"/>
      <c r="D345" s="32"/>
      <c r="E345" s="32"/>
    </row>
    <row r="346" spans="1:5" ht="19.5" customHeight="1">
      <c r="A346" s="32"/>
      <c r="B346" s="32"/>
      <c r="C346" s="32"/>
      <c r="D346" s="32"/>
      <c r="E346" s="32"/>
    </row>
    <row r="347" spans="1:5" ht="19.5" customHeight="1">
      <c r="A347" s="32"/>
      <c r="B347" s="32"/>
      <c r="C347" s="32"/>
      <c r="D347" s="32"/>
      <c r="E347" s="32"/>
    </row>
    <row r="348" spans="1:5" ht="19.5" customHeight="1">
      <c r="A348" s="32"/>
      <c r="B348" s="32"/>
      <c r="C348" s="32"/>
      <c r="D348" s="32"/>
      <c r="E348" s="32"/>
    </row>
    <row r="349" spans="1:5" ht="19.5" customHeight="1">
      <c r="A349" s="32"/>
      <c r="B349" s="32"/>
      <c r="C349" s="32"/>
      <c r="D349" s="32"/>
      <c r="E349" s="32"/>
    </row>
    <row r="350" spans="1:5" ht="19.5" customHeight="1">
      <c r="A350" s="32"/>
      <c r="B350" s="32"/>
      <c r="C350" s="32"/>
      <c r="D350" s="32"/>
      <c r="E350" s="32"/>
    </row>
    <row r="351" spans="1:5" ht="19.5" customHeight="1">
      <c r="A351" s="32"/>
      <c r="B351" s="32"/>
      <c r="C351" s="32"/>
      <c r="D351" s="32"/>
      <c r="E351" s="32"/>
    </row>
    <row r="352" spans="1:5" ht="19.5" customHeight="1">
      <c r="A352" s="32"/>
      <c r="B352" s="32"/>
      <c r="C352" s="32"/>
      <c r="D352" s="32"/>
      <c r="E352" s="32"/>
    </row>
    <row r="353" spans="1:5" ht="19.5" customHeight="1">
      <c r="A353" s="32"/>
      <c r="B353" s="32"/>
      <c r="C353" s="32"/>
      <c r="D353" s="32"/>
      <c r="E353" s="32"/>
    </row>
    <row r="354" spans="1:5" ht="19.5" customHeight="1">
      <c r="A354" s="32"/>
      <c r="B354" s="32"/>
      <c r="C354" s="32"/>
      <c r="D354" s="32"/>
      <c r="E354" s="32"/>
    </row>
    <row r="355" spans="1:5" ht="19.5" customHeight="1">
      <c r="A355" s="32"/>
      <c r="B355" s="32"/>
      <c r="C355" s="32"/>
      <c r="D355" s="32"/>
      <c r="E355" s="32"/>
    </row>
    <row r="356" spans="1:5" ht="19.5" customHeight="1">
      <c r="A356" s="32"/>
      <c r="B356" s="32"/>
      <c r="C356" s="32"/>
      <c r="D356" s="32"/>
      <c r="E356" s="32"/>
    </row>
    <row r="357" spans="1:5" ht="19.5" customHeight="1">
      <c r="A357" s="32"/>
      <c r="B357" s="32"/>
      <c r="C357" s="32"/>
      <c r="D357" s="32"/>
      <c r="E357" s="32"/>
    </row>
    <row r="358" spans="1:5" ht="19.5" customHeight="1">
      <c r="A358" s="32"/>
      <c r="B358" s="32"/>
      <c r="C358" s="32"/>
      <c r="D358" s="32"/>
      <c r="E358" s="32"/>
    </row>
    <row r="359" spans="1:5" ht="19.5" customHeight="1">
      <c r="A359" s="32"/>
      <c r="B359" s="32"/>
      <c r="C359" s="32"/>
      <c r="D359" s="32"/>
      <c r="E359" s="32"/>
    </row>
    <row r="360" spans="1:5" ht="19.5" customHeight="1">
      <c r="A360" s="32"/>
      <c r="B360" s="32"/>
      <c r="C360" s="32"/>
      <c r="D360" s="32"/>
      <c r="E360" s="32"/>
    </row>
    <row r="361" spans="1:5" ht="19.5" customHeight="1">
      <c r="A361" s="32"/>
      <c r="B361" s="32"/>
      <c r="C361" s="32"/>
      <c r="D361" s="32"/>
      <c r="E361" s="32"/>
    </row>
    <row r="362" spans="1:5" ht="19.5" customHeight="1">
      <c r="A362" s="32"/>
      <c r="B362" s="32"/>
      <c r="C362" s="32"/>
      <c r="D362" s="32"/>
      <c r="E362" s="32"/>
    </row>
    <row r="363" spans="1:5" ht="19.5" customHeight="1">
      <c r="A363" s="32"/>
      <c r="B363" s="32"/>
      <c r="C363" s="32"/>
      <c r="D363" s="32"/>
      <c r="E363" s="32"/>
    </row>
    <row r="364" spans="1:5" ht="19.5" customHeight="1">
      <c r="A364" s="32"/>
      <c r="B364" s="32"/>
      <c r="C364" s="32"/>
      <c r="D364" s="32"/>
      <c r="E364" s="32"/>
    </row>
    <row r="365" spans="1:5" ht="19.5" customHeight="1">
      <c r="A365" s="32"/>
      <c r="B365" s="32"/>
      <c r="C365" s="32"/>
      <c r="D365" s="32"/>
      <c r="E365" s="32"/>
    </row>
    <row r="366" spans="1:5" ht="19.5" customHeight="1">
      <c r="A366" s="32"/>
      <c r="B366" s="32"/>
      <c r="C366" s="32"/>
      <c r="D366" s="32"/>
      <c r="E366" s="32"/>
    </row>
    <row r="367" spans="1:5" ht="19.5" customHeight="1">
      <c r="A367" s="32"/>
      <c r="B367" s="32"/>
      <c r="C367" s="32"/>
      <c r="D367" s="32"/>
      <c r="E367" s="32"/>
    </row>
    <row r="368" spans="1:5" ht="19.5" customHeight="1">
      <c r="A368" s="32"/>
      <c r="B368" s="32"/>
      <c r="C368" s="32"/>
      <c r="D368" s="32"/>
      <c r="E368" s="32"/>
    </row>
    <row r="369" spans="1:5" ht="19.5" customHeight="1">
      <c r="A369" s="32"/>
      <c r="B369" s="32"/>
      <c r="C369" s="32"/>
      <c r="D369" s="32"/>
      <c r="E369" s="32"/>
    </row>
    <row r="370" spans="1:5" ht="19.5" customHeight="1">
      <c r="A370" s="32"/>
      <c r="B370" s="32"/>
      <c r="C370" s="32"/>
      <c r="D370" s="32"/>
      <c r="E370" s="32"/>
    </row>
    <row r="371" spans="1:5" ht="19.5" customHeight="1">
      <c r="A371" s="32"/>
      <c r="B371" s="32"/>
      <c r="C371" s="32"/>
      <c r="D371" s="32"/>
      <c r="E371" s="32"/>
    </row>
    <row r="372" spans="1:5" ht="19.5" customHeight="1">
      <c r="A372" s="32"/>
      <c r="B372" s="32"/>
      <c r="C372" s="32"/>
      <c r="D372" s="32"/>
      <c r="E372" s="32"/>
    </row>
    <row r="373" spans="1:5" ht="19.5" customHeight="1">
      <c r="A373" s="32"/>
      <c r="B373" s="32"/>
      <c r="C373" s="32"/>
      <c r="D373" s="32"/>
      <c r="E373" s="32"/>
    </row>
    <row r="374" spans="1:5" ht="19.5" customHeight="1">
      <c r="A374" s="32"/>
      <c r="B374" s="32"/>
      <c r="C374" s="32"/>
      <c r="D374" s="32"/>
      <c r="E374" s="32"/>
    </row>
    <row r="375" spans="1:5" ht="19.5" customHeight="1">
      <c r="A375" s="32"/>
      <c r="B375" s="32"/>
      <c r="C375" s="32"/>
      <c r="D375" s="32"/>
      <c r="E375" s="32"/>
    </row>
    <row r="376" spans="1:5" ht="19.5" customHeight="1">
      <c r="A376" s="32"/>
      <c r="B376" s="32"/>
      <c r="C376" s="32"/>
      <c r="D376" s="32"/>
      <c r="E376" s="32"/>
    </row>
    <row r="377" spans="1:5" ht="19.5" customHeight="1">
      <c r="A377" s="32"/>
      <c r="B377" s="32"/>
      <c r="C377" s="32"/>
      <c r="D377" s="32"/>
      <c r="E377" s="32"/>
    </row>
    <row r="378" spans="1:5" ht="19.5" customHeight="1">
      <c r="A378" s="32"/>
      <c r="B378" s="32"/>
      <c r="C378" s="32"/>
      <c r="D378" s="32"/>
      <c r="E378" s="32"/>
    </row>
    <row r="379" spans="1:5" ht="19.5" customHeight="1">
      <c r="A379" s="32"/>
      <c r="B379" s="32"/>
      <c r="C379" s="32"/>
      <c r="D379" s="32"/>
      <c r="E379" s="32"/>
    </row>
    <row r="380" spans="1:5" ht="19.5" customHeight="1">
      <c r="A380" s="32"/>
      <c r="B380" s="32"/>
      <c r="C380" s="32"/>
      <c r="D380" s="32"/>
      <c r="E380" s="32"/>
    </row>
    <row r="381" spans="1:5" ht="19.5" customHeight="1">
      <c r="A381" s="32"/>
      <c r="B381" s="32"/>
      <c r="C381" s="32"/>
      <c r="D381" s="32"/>
      <c r="E381" s="32"/>
    </row>
    <row r="382" spans="1:5" ht="19.5" customHeight="1">
      <c r="A382" s="32"/>
      <c r="B382" s="32"/>
      <c r="C382" s="32"/>
      <c r="D382" s="32"/>
      <c r="E382" s="32"/>
    </row>
    <row r="383" spans="1:5" ht="19.5" customHeight="1">
      <c r="A383" s="32"/>
      <c r="B383" s="32"/>
      <c r="C383" s="32"/>
      <c r="D383" s="32"/>
      <c r="E383" s="32"/>
    </row>
    <row r="384" spans="1:5" ht="19.5" customHeight="1">
      <c r="A384" s="32"/>
      <c r="B384" s="32"/>
      <c r="C384" s="32"/>
      <c r="D384" s="32"/>
      <c r="E384" s="32"/>
    </row>
    <row r="385" spans="1:5" ht="19.5" customHeight="1">
      <c r="A385" s="32"/>
      <c r="B385" s="32"/>
      <c r="C385" s="32"/>
      <c r="D385" s="32"/>
      <c r="E385" s="32"/>
    </row>
    <row r="386" spans="1:5" ht="19.5" customHeight="1">
      <c r="A386" s="32"/>
      <c r="B386" s="32"/>
      <c r="C386" s="32"/>
      <c r="D386" s="32"/>
      <c r="E386" s="32"/>
    </row>
    <row r="387" spans="1:5" ht="19.5" customHeight="1">
      <c r="A387" s="32"/>
      <c r="B387" s="32"/>
      <c r="C387" s="32"/>
      <c r="D387" s="32"/>
      <c r="E387" s="32"/>
    </row>
    <row r="388" spans="1:5" ht="19.5" customHeight="1">
      <c r="A388" s="32"/>
      <c r="B388" s="32"/>
      <c r="C388" s="32"/>
      <c r="D388" s="32"/>
      <c r="E388" s="32"/>
    </row>
    <row r="389" spans="1:5" ht="19.5" customHeight="1">
      <c r="A389" s="32"/>
      <c r="B389" s="32"/>
      <c r="C389" s="32"/>
      <c r="D389" s="32"/>
      <c r="E389" s="32"/>
    </row>
    <row r="390" spans="1:5" ht="19.5" customHeight="1">
      <c r="A390" s="32"/>
      <c r="B390" s="32"/>
      <c r="C390" s="32"/>
      <c r="D390" s="32"/>
      <c r="E390" s="32"/>
    </row>
    <row r="391" spans="1:5" ht="19.5" customHeight="1">
      <c r="A391" s="32"/>
      <c r="B391" s="32"/>
      <c r="C391" s="32"/>
      <c r="D391" s="32"/>
      <c r="E391" s="32"/>
    </row>
    <row r="392" spans="1:5" ht="19.5" customHeight="1">
      <c r="A392" s="32"/>
      <c r="B392" s="32"/>
      <c r="C392" s="32"/>
      <c r="D392" s="32"/>
      <c r="E392" s="32"/>
    </row>
    <row r="393" spans="1:5" ht="19.5" customHeight="1">
      <c r="A393" s="32"/>
      <c r="B393" s="32"/>
      <c r="C393" s="32"/>
      <c r="D393" s="32"/>
      <c r="E393" s="32"/>
    </row>
    <row r="394" spans="1:5" ht="19.5" customHeight="1">
      <c r="A394" s="32"/>
      <c r="B394" s="32"/>
      <c r="C394" s="32"/>
      <c r="D394" s="32"/>
      <c r="E394" s="32"/>
    </row>
    <row r="395" spans="1:5" ht="19.5" customHeight="1">
      <c r="A395" s="32"/>
      <c r="B395" s="32"/>
      <c r="C395" s="32"/>
      <c r="D395" s="32"/>
      <c r="E395" s="32"/>
    </row>
    <row r="396" spans="1:5" ht="19.5" customHeight="1">
      <c r="A396" s="32"/>
      <c r="B396" s="32"/>
      <c r="C396" s="32"/>
      <c r="D396" s="32"/>
      <c r="E396" s="32"/>
    </row>
    <row r="397" spans="1:5" ht="19.5" customHeight="1">
      <c r="A397" s="32"/>
      <c r="B397" s="32"/>
      <c r="C397" s="32"/>
      <c r="D397" s="32"/>
      <c r="E397" s="32"/>
    </row>
    <row r="398" spans="1:5" ht="19.5" customHeight="1">
      <c r="A398" s="32"/>
      <c r="B398" s="32"/>
      <c r="C398" s="32"/>
      <c r="D398" s="32"/>
      <c r="E398" s="32"/>
    </row>
    <row r="399" spans="1:5" ht="19.5" customHeight="1">
      <c r="A399" s="32"/>
      <c r="B399" s="32"/>
      <c r="C399" s="32"/>
      <c r="D399" s="32"/>
      <c r="E399" s="32"/>
    </row>
    <row r="400" spans="1:5" ht="19.5" customHeight="1">
      <c r="A400" s="32"/>
      <c r="B400" s="32"/>
      <c r="C400" s="32"/>
      <c r="D400" s="32"/>
      <c r="E400" s="32"/>
    </row>
    <row r="401" spans="1:5" ht="19.5" customHeight="1">
      <c r="A401" s="32"/>
      <c r="B401" s="32"/>
      <c r="C401" s="32"/>
      <c r="D401" s="32"/>
      <c r="E401" s="32"/>
    </row>
    <row r="402" spans="1:5" ht="19.5" customHeight="1">
      <c r="A402" s="32"/>
      <c r="B402" s="32"/>
      <c r="C402" s="32"/>
      <c r="D402" s="32"/>
      <c r="E402" s="32"/>
    </row>
    <row r="403" spans="1:5" ht="19.5" customHeight="1">
      <c r="A403" s="32"/>
      <c r="B403" s="32"/>
      <c r="C403" s="32"/>
      <c r="D403" s="32"/>
      <c r="E403" s="32"/>
    </row>
    <row r="404" spans="1:5" ht="19.5" customHeight="1">
      <c r="A404" s="32"/>
      <c r="B404" s="32"/>
      <c r="C404" s="32"/>
      <c r="D404" s="32"/>
      <c r="E404" s="32"/>
    </row>
    <row r="405" spans="1:5" ht="19.5" customHeight="1">
      <c r="A405" s="32"/>
      <c r="B405" s="32"/>
      <c r="C405" s="32"/>
      <c r="D405" s="32"/>
      <c r="E405" s="32"/>
    </row>
    <row r="406" spans="1:5" ht="19.5" customHeight="1">
      <c r="A406" s="32"/>
      <c r="B406" s="32"/>
      <c r="C406" s="32"/>
      <c r="D406" s="32"/>
      <c r="E406" s="32"/>
    </row>
    <row r="407" spans="1:5" ht="19.5" customHeight="1">
      <c r="A407" s="32"/>
      <c r="B407" s="32"/>
      <c r="C407" s="32"/>
      <c r="D407" s="32"/>
      <c r="E407" s="32"/>
    </row>
    <row r="408" spans="1:5" ht="19.5" customHeight="1">
      <c r="A408" s="32"/>
      <c r="B408" s="32"/>
      <c r="C408" s="32"/>
      <c r="D408" s="32"/>
      <c r="E408" s="32"/>
    </row>
    <row r="409" spans="1:5" ht="19.5" customHeight="1">
      <c r="A409" s="32"/>
      <c r="B409" s="32"/>
      <c r="C409" s="32"/>
      <c r="D409" s="32"/>
      <c r="E409" s="32"/>
    </row>
    <row r="410" spans="1:5" ht="19.5" customHeight="1">
      <c r="A410" s="32"/>
      <c r="B410" s="32"/>
      <c r="C410" s="32"/>
      <c r="D410" s="32"/>
      <c r="E410" s="32"/>
    </row>
    <row r="411" spans="1:5" ht="19.5" customHeight="1">
      <c r="A411" s="32"/>
      <c r="B411" s="32"/>
      <c r="C411" s="32"/>
      <c r="D411" s="32"/>
      <c r="E411" s="32"/>
    </row>
    <row r="412" spans="1:5" ht="19.5" customHeight="1">
      <c r="A412" s="32"/>
      <c r="B412" s="32"/>
      <c r="C412" s="32"/>
      <c r="D412" s="32"/>
      <c r="E412" s="32"/>
    </row>
    <row r="413" spans="1:5" ht="19.5" customHeight="1">
      <c r="A413" s="32"/>
      <c r="B413" s="32"/>
      <c r="C413" s="32"/>
      <c r="D413" s="32"/>
      <c r="E413" s="32"/>
    </row>
    <row r="414" spans="1:5" ht="19.5" customHeight="1">
      <c r="A414" s="32"/>
      <c r="B414" s="32"/>
      <c r="C414" s="32"/>
      <c r="D414" s="32"/>
      <c r="E414" s="32"/>
    </row>
    <row r="415" spans="1:5" ht="19.5" customHeight="1">
      <c r="A415" s="32"/>
      <c r="B415" s="32"/>
      <c r="C415" s="32"/>
      <c r="D415" s="32"/>
      <c r="E415" s="32"/>
    </row>
    <row r="416" spans="1:5" ht="19.5" customHeight="1">
      <c r="A416" s="32"/>
      <c r="B416" s="32"/>
      <c r="C416" s="32"/>
      <c r="D416" s="32"/>
      <c r="E416" s="32"/>
    </row>
    <row r="417" spans="1:5" ht="19.5" customHeight="1">
      <c r="A417" s="32"/>
      <c r="B417" s="32"/>
      <c r="C417" s="32"/>
      <c r="D417" s="32"/>
      <c r="E417" s="32"/>
    </row>
    <row r="418" spans="1:5" ht="19.5" customHeight="1">
      <c r="A418" s="32"/>
      <c r="B418" s="32"/>
      <c r="C418" s="32"/>
      <c r="D418" s="32"/>
      <c r="E418" s="32"/>
    </row>
    <row r="419" spans="1:5" ht="19.5" customHeight="1">
      <c r="A419" s="32"/>
      <c r="B419" s="32"/>
      <c r="C419" s="32"/>
      <c r="D419" s="32"/>
      <c r="E419" s="32"/>
    </row>
    <row r="420" spans="1:5" ht="19.5" customHeight="1">
      <c r="A420" s="32"/>
      <c r="B420" s="32"/>
      <c r="C420" s="32"/>
      <c r="D420" s="32"/>
      <c r="E420" s="32"/>
    </row>
    <row r="421" spans="1:5" ht="19.5" customHeight="1">
      <c r="A421" s="32"/>
      <c r="B421" s="32"/>
      <c r="C421" s="32"/>
      <c r="D421" s="32"/>
      <c r="E421" s="32"/>
    </row>
    <row r="422" spans="1:5" ht="19.5" customHeight="1">
      <c r="A422" s="32"/>
      <c r="B422" s="32"/>
      <c r="C422" s="32"/>
      <c r="D422" s="32"/>
      <c r="E422" s="32"/>
    </row>
    <row r="423" spans="1:5" ht="19.5" customHeight="1">
      <c r="A423" s="32"/>
      <c r="B423" s="32"/>
      <c r="C423" s="32"/>
      <c r="D423" s="32"/>
      <c r="E423" s="32"/>
    </row>
    <row r="424" spans="1:5" ht="19.5" customHeight="1">
      <c r="A424" s="32"/>
      <c r="B424" s="32"/>
      <c r="C424" s="32"/>
      <c r="D424" s="32"/>
      <c r="E424" s="32"/>
    </row>
    <row r="425" spans="1:5" ht="19.5" customHeight="1">
      <c r="A425" s="32"/>
      <c r="B425" s="32"/>
      <c r="C425" s="32"/>
      <c r="D425" s="32"/>
      <c r="E425" s="32"/>
    </row>
    <row r="426" spans="1:5" ht="19.5" customHeight="1">
      <c r="A426" s="32"/>
      <c r="B426" s="32"/>
      <c r="C426" s="32"/>
      <c r="D426" s="32"/>
      <c r="E426" s="32"/>
    </row>
    <row r="427" spans="1:5" ht="19.5" customHeight="1">
      <c r="A427" s="32"/>
      <c r="B427" s="32"/>
      <c r="C427" s="32"/>
      <c r="D427" s="32"/>
      <c r="E427" s="32"/>
    </row>
    <row r="428" spans="1:5" ht="19.5" customHeight="1">
      <c r="A428" s="32"/>
      <c r="B428" s="32"/>
      <c r="C428" s="32"/>
      <c r="D428" s="32"/>
      <c r="E428" s="32"/>
    </row>
    <row r="429" spans="1:5" ht="19.5" customHeight="1">
      <c r="A429" s="32"/>
      <c r="B429" s="32"/>
      <c r="C429" s="32"/>
      <c r="D429" s="32"/>
      <c r="E429" s="32"/>
    </row>
    <row r="430" spans="1:5" ht="19.5" customHeight="1">
      <c r="A430" s="32"/>
      <c r="B430" s="32"/>
      <c r="C430" s="32"/>
      <c r="D430" s="32"/>
      <c r="E430" s="32"/>
    </row>
    <row r="431" spans="1:5" ht="19.5" customHeight="1">
      <c r="A431" s="32"/>
      <c r="B431" s="32"/>
      <c r="C431" s="32"/>
      <c r="D431" s="32"/>
      <c r="E431" s="32"/>
    </row>
    <row r="432" spans="1:5" ht="19.5" customHeight="1">
      <c r="A432" s="32"/>
      <c r="B432" s="32"/>
      <c r="C432" s="32"/>
      <c r="D432" s="32"/>
      <c r="E432" s="32"/>
    </row>
    <row r="433" spans="1:5" ht="19.5" customHeight="1">
      <c r="A433" s="32"/>
      <c r="B433" s="32"/>
      <c r="C433" s="32"/>
      <c r="D433" s="32"/>
      <c r="E433" s="32"/>
    </row>
    <row r="434" spans="1:5" ht="19.5" customHeight="1">
      <c r="A434" s="32"/>
      <c r="B434" s="32"/>
      <c r="C434" s="32"/>
      <c r="D434" s="32"/>
      <c r="E434" s="32"/>
    </row>
    <row r="435" spans="1:5" ht="19.5" customHeight="1">
      <c r="A435" s="32"/>
      <c r="B435" s="32"/>
      <c r="C435" s="32"/>
      <c r="D435" s="32"/>
      <c r="E435" s="32"/>
    </row>
    <row r="436" spans="1:5" ht="19.5" customHeight="1">
      <c r="A436" s="32"/>
      <c r="B436" s="32"/>
      <c r="C436" s="32"/>
      <c r="D436" s="32"/>
      <c r="E436" s="32"/>
    </row>
    <row r="437" spans="1:5" ht="19.5" customHeight="1">
      <c r="A437" s="32"/>
      <c r="B437" s="32"/>
      <c r="C437" s="32"/>
      <c r="D437" s="32"/>
      <c r="E437" s="32"/>
    </row>
    <row r="438" spans="1:5" ht="19.5" customHeight="1">
      <c r="A438" s="32"/>
      <c r="B438" s="32"/>
      <c r="C438" s="32"/>
      <c r="D438" s="32"/>
      <c r="E438" s="32"/>
    </row>
    <row r="439" spans="1:5" ht="19.5" customHeight="1">
      <c r="A439" s="32"/>
      <c r="B439" s="32"/>
      <c r="C439" s="32"/>
      <c r="D439" s="32"/>
      <c r="E439" s="32"/>
    </row>
    <row r="440" spans="1:5" ht="19.5" customHeight="1">
      <c r="A440" s="32"/>
      <c r="B440" s="32"/>
      <c r="C440" s="32"/>
      <c r="D440" s="32"/>
      <c r="E440" s="32"/>
    </row>
    <row r="441" spans="1:5" ht="19.5" customHeight="1">
      <c r="A441" s="32"/>
      <c r="B441" s="32"/>
      <c r="C441" s="32"/>
      <c r="D441" s="32"/>
      <c r="E441" s="32"/>
    </row>
    <row r="442" spans="1:5" ht="19.5" customHeight="1">
      <c r="A442" s="32"/>
      <c r="B442" s="32"/>
      <c r="C442" s="32"/>
      <c r="D442" s="32"/>
      <c r="E442" s="32"/>
    </row>
    <row r="443" spans="1:5" ht="19.5" customHeight="1">
      <c r="A443" s="32"/>
      <c r="B443" s="32"/>
      <c r="C443" s="32"/>
      <c r="D443" s="32"/>
      <c r="E443" s="32"/>
    </row>
    <row r="444" spans="1:5" ht="19.5" customHeight="1">
      <c r="A444" s="32"/>
      <c r="B444" s="32"/>
      <c r="C444" s="32"/>
      <c r="D444" s="32"/>
      <c r="E444" s="32"/>
    </row>
    <row r="445" spans="1:5" ht="19.5" customHeight="1">
      <c r="A445" s="32"/>
      <c r="B445" s="32"/>
      <c r="C445" s="32"/>
      <c r="D445" s="32"/>
      <c r="E445" s="32"/>
    </row>
    <row r="446" spans="1:5" ht="19.5" customHeight="1">
      <c r="A446" s="32"/>
      <c r="B446" s="32"/>
      <c r="C446" s="32"/>
      <c r="D446" s="32"/>
      <c r="E446" s="32"/>
    </row>
    <row r="447" spans="1:5" ht="19.5" customHeight="1">
      <c r="A447" s="32"/>
      <c r="B447" s="32"/>
      <c r="C447" s="32"/>
      <c r="D447" s="32"/>
      <c r="E447" s="32"/>
    </row>
    <row r="448" spans="1:5" ht="19.5" customHeight="1">
      <c r="A448" s="32"/>
      <c r="B448" s="32"/>
      <c r="C448" s="32"/>
      <c r="D448" s="32"/>
      <c r="E448" s="32"/>
    </row>
    <row r="449" spans="1:5" ht="19.5" customHeight="1">
      <c r="A449" s="32"/>
      <c r="B449" s="32"/>
      <c r="C449" s="32"/>
      <c r="D449" s="32"/>
      <c r="E449" s="32"/>
    </row>
    <row r="450" spans="1:5" ht="19.5" customHeight="1">
      <c r="A450" s="32"/>
      <c r="B450" s="32"/>
      <c r="C450" s="32"/>
      <c r="D450" s="32"/>
      <c r="E450" s="32"/>
    </row>
    <row r="451" spans="1:5" ht="19.5" customHeight="1">
      <c r="A451" s="32"/>
      <c r="B451" s="32"/>
      <c r="C451" s="32"/>
      <c r="D451" s="32"/>
      <c r="E451" s="32"/>
    </row>
    <row r="452" spans="1:5" ht="19.5" customHeight="1">
      <c r="A452" s="32"/>
      <c r="B452" s="32"/>
      <c r="C452" s="32"/>
      <c r="D452" s="32"/>
      <c r="E452" s="32"/>
    </row>
    <row r="453" spans="1:5" ht="19.5" customHeight="1">
      <c r="A453" s="32"/>
      <c r="B453" s="32"/>
      <c r="C453" s="32"/>
      <c r="D453" s="32"/>
      <c r="E453" s="32"/>
    </row>
    <row r="454" spans="1:5" ht="19.5" customHeight="1">
      <c r="A454" s="32"/>
      <c r="B454" s="32"/>
      <c r="C454" s="32"/>
      <c r="D454" s="32"/>
      <c r="E454" s="32"/>
    </row>
    <row r="455" spans="1:5" ht="19.5" customHeight="1">
      <c r="A455" s="32"/>
      <c r="B455" s="32"/>
      <c r="C455" s="32"/>
      <c r="D455" s="32"/>
      <c r="E455" s="32"/>
    </row>
    <row r="456" spans="1:5" ht="19.5" customHeight="1">
      <c r="A456" s="32"/>
      <c r="B456" s="32"/>
      <c r="C456" s="32"/>
      <c r="D456" s="32"/>
      <c r="E456" s="32"/>
    </row>
    <row r="457" spans="1:5" ht="19.5" customHeight="1">
      <c r="A457" s="32"/>
      <c r="B457" s="32"/>
      <c r="C457" s="32"/>
      <c r="D457" s="32"/>
      <c r="E457" s="32"/>
    </row>
    <row r="458" spans="1:5" ht="19.5" customHeight="1">
      <c r="A458" s="32"/>
      <c r="B458" s="32"/>
      <c r="C458" s="32"/>
      <c r="D458" s="32"/>
      <c r="E458" s="32"/>
    </row>
    <row r="459" spans="1:5" ht="19.5" customHeight="1">
      <c r="A459" s="32"/>
      <c r="B459" s="32"/>
      <c r="C459" s="32"/>
      <c r="D459" s="32"/>
      <c r="E459" s="32"/>
    </row>
    <row r="460" spans="1:5" ht="19.5" customHeight="1">
      <c r="A460" s="32"/>
      <c r="B460" s="32"/>
      <c r="C460" s="32"/>
      <c r="D460" s="32"/>
      <c r="E460" s="32"/>
    </row>
    <row r="461" spans="1:5" ht="19.5" customHeight="1">
      <c r="A461" s="32"/>
      <c r="B461" s="32"/>
      <c r="C461" s="32"/>
      <c r="D461" s="32"/>
      <c r="E461" s="32"/>
    </row>
    <row r="462" spans="1:5" ht="19.5" customHeight="1">
      <c r="A462" s="32"/>
      <c r="B462" s="32"/>
      <c r="C462" s="32"/>
      <c r="D462" s="32"/>
      <c r="E462" s="32"/>
    </row>
    <row r="463" spans="1:5" ht="19.5" customHeight="1">
      <c r="A463" s="32"/>
      <c r="B463" s="32"/>
      <c r="C463" s="32"/>
      <c r="D463" s="32"/>
      <c r="E463" s="32"/>
    </row>
    <row r="464" spans="1:5" ht="19.5" customHeight="1">
      <c r="A464" s="32"/>
      <c r="B464" s="32"/>
      <c r="C464" s="32"/>
      <c r="D464" s="32"/>
      <c r="E464" s="32"/>
    </row>
    <row r="465" spans="1:5" ht="19.5" customHeight="1">
      <c r="A465" s="32"/>
      <c r="B465" s="32"/>
      <c r="C465" s="32"/>
      <c r="D465" s="32"/>
      <c r="E465" s="32"/>
    </row>
    <row r="466" spans="1:5" ht="19.5" customHeight="1">
      <c r="A466" s="32"/>
      <c r="B466" s="32"/>
      <c r="C466" s="32"/>
      <c r="D466" s="32"/>
      <c r="E466" s="32"/>
    </row>
    <row r="467" spans="1:5" ht="19.5" customHeight="1">
      <c r="A467" s="32"/>
      <c r="B467" s="32"/>
      <c r="C467" s="32"/>
      <c r="D467" s="32"/>
      <c r="E467" s="32"/>
    </row>
    <row r="468" spans="1:5" ht="19.5" customHeight="1">
      <c r="A468" s="32"/>
      <c r="B468" s="32"/>
      <c r="C468" s="32"/>
      <c r="D468" s="32"/>
      <c r="E468" s="32"/>
    </row>
    <row r="469" spans="1:5" ht="19.5" customHeight="1">
      <c r="A469" s="32"/>
      <c r="B469" s="32"/>
      <c r="C469" s="32"/>
      <c r="D469" s="32"/>
      <c r="E469" s="32"/>
    </row>
    <row r="470" spans="1:5" ht="19.5" customHeight="1">
      <c r="A470" s="32"/>
      <c r="B470" s="32"/>
      <c r="C470" s="32"/>
      <c r="D470" s="32"/>
      <c r="E470" s="32"/>
    </row>
    <row r="471" spans="1:5" ht="19.5" customHeight="1">
      <c r="A471" s="32"/>
      <c r="B471" s="32"/>
      <c r="C471" s="32"/>
      <c r="D471" s="32"/>
      <c r="E471" s="32"/>
    </row>
    <row r="472" spans="1:5" ht="19.5" customHeight="1">
      <c r="A472" s="32"/>
      <c r="B472" s="32"/>
      <c r="C472" s="32"/>
      <c r="D472" s="32"/>
      <c r="E472" s="32"/>
    </row>
    <row r="473" spans="1:5" ht="19.5" customHeight="1">
      <c r="A473" s="32"/>
      <c r="B473" s="32"/>
      <c r="C473" s="32"/>
      <c r="D473" s="32"/>
      <c r="E473" s="32"/>
    </row>
    <row r="474" spans="1:5" ht="19.5" customHeight="1">
      <c r="A474" s="32"/>
      <c r="B474" s="32"/>
      <c r="C474" s="32"/>
      <c r="D474" s="32"/>
      <c r="E474" s="32"/>
    </row>
    <row r="475" spans="1:5" ht="19.5" customHeight="1">
      <c r="A475" s="32"/>
      <c r="B475" s="32"/>
      <c r="C475" s="32"/>
      <c r="D475" s="32"/>
      <c r="E475" s="32"/>
    </row>
    <row r="476" spans="1:5" ht="19.5" customHeight="1">
      <c r="A476" s="32"/>
      <c r="B476" s="32"/>
      <c r="C476" s="32"/>
      <c r="D476" s="32"/>
      <c r="E476" s="32"/>
    </row>
    <row r="477" spans="1:5" ht="19.5" customHeight="1">
      <c r="A477" s="32"/>
      <c r="B477" s="32"/>
      <c r="C477" s="32"/>
      <c r="D477" s="32"/>
      <c r="E477" s="32"/>
    </row>
    <row r="478" spans="1:5" ht="19.5" customHeight="1">
      <c r="A478" s="32"/>
      <c r="B478" s="32"/>
      <c r="C478" s="32"/>
      <c r="D478" s="32"/>
      <c r="E478" s="32"/>
    </row>
    <row r="479" spans="1:5" ht="19.5" customHeight="1">
      <c r="A479" s="32"/>
      <c r="B479" s="32"/>
      <c r="C479" s="32"/>
      <c r="D479" s="32"/>
      <c r="E479" s="32"/>
    </row>
    <row r="480" spans="1:5" ht="19.5" customHeight="1">
      <c r="A480" s="32"/>
      <c r="B480" s="32"/>
      <c r="C480" s="32"/>
      <c r="D480" s="32"/>
      <c r="E480" s="32"/>
    </row>
    <row r="481" spans="1:5" ht="19.5" customHeight="1">
      <c r="A481" s="32"/>
      <c r="B481" s="32"/>
      <c r="C481" s="32"/>
      <c r="D481" s="32"/>
      <c r="E481" s="32"/>
    </row>
    <row r="482" spans="1:5" ht="19.5" customHeight="1">
      <c r="A482" s="32"/>
      <c r="B482" s="32"/>
      <c r="C482" s="32"/>
      <c r="D482" s="32"/>
      <c r="E482" s="32"/>
    </row>
    <row r="483" spans="1:5" ht="19.5" customHeight="1">
      <c r="A483" s="32"/>
      <c r="B483" s="32"/>
      <c r="C483" s="32"/>
      <c r="D483" s="32"/>
      <c r="E483" s="32"/>
    </row>
    <row r="484" spans="1:5" ht="19.5" customHeight="1">
      <c r="A484" s="32"/>
      <c r="B484" s="32"/>
      <c r="C484" s="32"/>
      <c r="D484" s="32"/>
      <c r="E484" s="32"/>
    </row>
    <row r="485" spans="1:5" ht="19.5" customHeight="1">
      <c r="A485" s="32"/>
      <c r="B485" s="32"/>
      <c r="C485" s="32"/>
      <c r="D485" s="32"/>
      <c r="E485" s="32"/>
    </row>
    <row r="486" spans="1:5" ht="19.5" customHeight="1">
      <c r="A486" s="32"/>
      <c r="B486" s="32"/>
      <c r="C486" s="32"/>
      <c r="D486" s="32"/>
      <c r="E486" s="32"/>
    </row>
    <row r="487" spans="1:5" ht="19.5" customHeight="1">
      <c r="A487" s="32"/>
      <c r="B487" s="32"/>
      <c r="C487" s="32"/>
      <c r="D487" s="32"/>
      <c r="E487" s="32"/>
    </row>
    <row r="488" spans="1:5" ht="19.5" customHeight="1">
      <c r="A488" s="32"/>
      <c r="B488" s="32"/>
      <c r="C488" s="32"/>
      <c r="D488" s="32"/>
      <c r="E488" s="32"/>
    </row>
    <row r="489" spans="1:5" ht="19.5" customHeight="1">
      <c r="A489" s="32"/>
      <c r="B489" s="32"/>
      <c r="C489" s="32"/>
      <c r="D489" s="32"/>
      <c r="E489" s="32"/>
    </row>
    <row r="490" spans="1:5" ht="19.5" customHeight="1">
      <c r="A490" s="32"/>
      <c r="B490" s="32"/>
      <c r="C490" s="32"/>
      <c r="D490" s="32"/>
      <c r="E490" s="32"/>
    </row>
    <row r="491" spans="1:5" ht="19.5" customHeight="1">
      <c r="A491" s="32"/>
      <c r="B491" s="32"/>
      <c r="C491" s="32"/>
      <c r="D491" s="32"/>
      <c r="E491" s="32"/>
    </row>
    <row r="492" spans="1:5" ht="19.5" customHeight="1">
      <c r="A492" s="32"/>
      <c r="B492" s="32"/>
      <c r="C492" s="32"/>
      <c r="D492" s="32"/>
      <c r="E492" s="32"/>
    </row>
    <row r="493" spans="1:5" ht="19.5" customHeight="1">
      <c r="A493" s="32"/>
      <c r="B493" s="32"/>
      <c r="C493" s="32"/>
      <c r="D493" s="32"/>
      <c r="E493" s="32"/>
    </row>
    <row r="494" spans="1:5" ht="19.5" customHeight="1">
      <c r="A494" s="32"/>
      <c r="B494" s="32"/>
      <c r="C494" s="32"/>
      <c r="D494" s="32"/>
      <c r="E494" s="32"/>
    </row>
    <row r="495" spans="1:5" ht="19.5" customHeight="1">
      <c r="A495" s="32"/>
      <c r="B495" s="32"/>
      <c r="C495" s="32"/>
      <c r="D495" s="32"/>
      <c r="E495" s="32"/>
    </row>
    <row r="496" spans="1:5" ht="19.5" customHeight="1">
      <c r="A496" s="32"/>
      <c r="B496" s="32"/>
      <c r="C496" s="32"/>
      <c r="D496" s="32"/>
      <c r="E496" s="32"/>
    </row>
    <row r="497" spans="1:5" ht="19.5" customHeight="1">
      <c r="A497" s="32"/>
      <c r="B497" s="32"/>
      <c r="C497" s="32"/>
      <c r="D497" s="32"/>
      <c r="E497" s="32"/>
    </row>
    <row r="498" spans="1:5" ht="19.5" customHeight="1">
      <c r="A498" s="32"/>
      <c r="B498" s="32"/>
      <c r="C498" s="32"/>
      <c r="D498" s="32"/>
      <c r="E498" s="32"/>
    </row>
    <row r="499" spans="1:5" ht="19.5" customHeight="1">
      <c r="A499" s="32"/>
      <c r="B499" s="32"/>
      <c r="C499" s="32"/>
      <c r="D499" s="32"/>
      <c r="E499" s="32"/>
    </row>
    <row r="500" spans="1:5" ht="19.5" customHeight="1">
      <c r="A500" s="32"/>
      <c r="B500" s="32"/>
      <c r="C500" s="32"/>
      <c r="D500" s="32"/>
      <c r="E500" s="32"/>
    </row>
    <row r="501" spans="1:5" ht="19.5" customHeight="1">
      <c r="A501" s="32"/>
      <c r="B501" s="32"/>
      <c r="C501" s="32"/>
      <c r="D501" s="32"/>
      <c r="E501" s="32"/>
    </row>
    <row r="502" spans="1:5" ht="19.5" customHeight="1">
      <c r="A502" s="32"/>
      <c r="B502" s="32"/>
      <c r="C502" s="32"/>
      <c r="D502" s="32"/>
      <c r="E502" s="32"/>
    </row>
    <row r="503" spans="1:5" ht="19.5" customHeight="1">
      <c r="A503" s="32"/>
      <c r="B503" s="32"/>
      <c r="C503" s="32"/>
      <c r="D503" s="32"/>
      <c r="E503" s="32"/>
    </row>
    <row r="504" spans="1:5" ht="19.5" customHeight="1">
      <c r="A504" s="32"/>
      <c r="B504" s="32"/>
      <c r="C504" s="32"/>
      <c r="D504" s="32"/>
      <c r="E504" s="32"/>
    </row>
    <row r="505" spans="1:5" ht="19.5" customHeight="1">
      <c r="A505" s="32"/>
      <c r="B505" s="32"/>
      <c r="C505" s="32"/>
      <c r="D505" s="32"/>
      <c r="E505" s="32"/>
    </row>
    <row r="506" spans="1:5" ht="19.5" customHeight="1">
      <c r="A506" s="32"/>
      <c r="B506" s="32"/>
      <c r="C506" s="32"/>
      <c r="D506" s="32"/>
      <c r="E506" s="32"/>
    </row>
    <row r="507" spans="1:5" ht="19.5" customHeight="1">
      <c r="A507" s="32"/>
      <c r="B507" s="32"/>
      <c r="C507" s="32"/>
      <c r="D507" s="32"/>
      <c r="E507" s="32"/>
    </row>
    <row r="508" spans="1:5" ht="19.5" customHeight="1">
      <c r="A508" s="32"/>
      <c r="B508" s="32"/>
      <c r="C508" s="32"/>
      <c r="D508" s="32"/>
      <c r="E508" s="32"/>
    </row>
    <row r="509" spans="1:5" ht="19.5" customHeight="1">
      <c r="A509" s="32"/>
      <c r="B509" s="32"/>
      <c r="C509" s="32"/>
      <c r="D509" s="32"/>
      <c r="E509" s="32"/>
    </row>
    <row r="510" spans="1:5" ht="19.5" customHeight="1">
      <c r="A510" s="32"/>
      <c r="B510" s="32"/>
      <c r="C510" s="32"/>
      <c r="D510" s="32"/>
      <c r="E510" s="32"/>
    </row>
    <row r="511" spans="1:5" ht="19.5" customHeight="1">
      <c r="A511" s="32"/>
      <c r="B511" s="32"/>
      <c r="C511" s="32"/>
      <c r="D511" s="32"/>
      <c r="E511" s="32"/>
    </row>
    <row r="512" spans="1:5" ht="19.5" customHeight="1">
      <c r="A512" s="32"/>
      <c r="B512" s="32"/>
      <c r="C512" s="32"/>
      <c r="D512" s="32"/>
      <c r="E512" s="32"/>
    </row>
    <row r="513" spans="1:5" ht="19.5" customHeight="1">
      <c r="A513" s="32"/>
      <c r="B513" s="32"/>
      <c r="C513" s="32"/>
      <c r="D513" s="32"/>
      <c r="E513" s="32"/>
    </row>
    <row r="514" spans="1:5" ht="19.5" customHeight="1">
      <c r="A514" s="32"/>
      <c r="B514" s="32"/>
      <c r="C514" s="32"/>
      <c r="D514" s="32"/>
      <c r="E514" s="32"/>
    </row>
    <row r="515" spans="1:5" ht="19.5" customHeight="1">
      <c r="A515" s="32"/>
      <c r="B515" s="32"/>
      <c r="C515" s="32"/>
      <c r="D515" s="32"/>
      <c r="E515" s="32"/>
    </row>
    <row r="516" spans="1:5" ht="19.5" customHeight="1">
      <c r="A516" s="32"/>
      <c r="B516" s="32"/>
      <c r="C516" s="32"/>
      <c r="D516" s="32"/>
      <c r="E516" s="32"/>
    </row>
    <row r="517" spans="1:5" ht="19.5" customHeight="1">
      <c r="A517" s="32"/>
      <c r="B517" s="32"/>
      <c r="C517" s="32"/>
      <c r="D517" s="32"/>
      <c r="E517" s="32"/>
    </row>
    <row r="518" spans="1:5" ht="19.5" customHeight="1">
      <c r="A518" s="32"/>
      <c r="B518" s="32"/>
      <c r="C518" s="32"/>
      <c r="D518" s="32"/>
      <c r="E518" s="32"/>
    </row>
    <row r="519" spans="1:5" ht="19.5" customHeight="1">
      <c r="A519" s="32"/>
      <c r="B519" s="32"/>
      <c r="C519" s="32"/>
      <c r="D519" s="32"/>
      <c r="E519" s="32"/>
    </row>
    <row r="520" spans="1:5" ht="19.5" customHeight="1">
      <c r="A520" s="32"/>
      <c r="B520" s="32"/>
      <c r="C520" s="32"/>
      <c r="D520" s="32"/>
      <c r="E520" s="32"/>
    </row>
    <row r="521" spans="1:5" ht="19.5" customHeight="1">
      <c r="A521" s="32"/>
      <c r="B521" s="32"/>
      <c r="C521" s="32"/>
      <c r="D521" s="32"/>
      <c r="E521" s="32"/>
    </row>
    <row r="522" spans="1:5" ht="19.5" customHeight="1">
      <c r="A522" s="32"/>
      <c r="B522" s="32"/>
      <c r="C522" s="32"/>
      <c r="D522" s="32"/>
      <c r="E522" s="32"/>
    </row>
    <row r="523" spans="1:5" ht="19.5" customHeight="1">
      <c r="A523" s="32"/>
      <c r="B523" s="32"/>
      <c r="C523" s="32"/>
      <c r="D523" s="32"/>
      <c r="E523" s="32"/>
    </row>
    <row r="524" spans="1:5" ht="19.5" customHeight="1">
      <c r="A524" s="32"/>
      <c r="B524" s="32"/>
      <c r="C524" s="32"/>
      <c r="D524" s="32"/>
      <c r="E524" s="32"/>
    </row>
    <row r="525" spans="1:5" ht="19.5" customHeight="1">
      <c r="A525" s="32"/>
      <c r="B525" s="32"/>
      <c r="C525" s="32"/>
      <c r="D525" s="32"/>
      <c r="E525" s="32"/>
    </row>
    <row r="526" spans="1:5" ht="19.5" customHeight="1">
      <c r="A526" s="32"/>
      <c r="B526" s="32"/>
      <c r="C526" s="32"/>
      <c r="D526" s="32"/>
      <c r="E526" s="32"/>
    </row>
    <row r="527" spans="1:5" ht="19.5" customHeight="1">
      <c r="A527" s="32"/>
      <c r="B527" s="32"/>
      <c r="C527" s="32"/>
      <c r="D527" s="32"/>
      <c r="E527" s="32"/>
    </row>
    <row r="528" spans="1:5" ht="19.5" customHeight="1">
      <c r="A528" s="32"/>
      <c r="B528" s="32"/>
      <c r="C528" s="32"/>
      <c r="D528" s="32"/>
      <c r="E528" s="32"/>
    </row>
    <row r="529" spans="1:5" ht="19.5" customHeight="1">
      <c r="A529" s="32"/>
      <c r="B529" s="32"/>
      <c r="C529" s="32"/>
      <c r="D529" s="32"/>
      <c r="E529" s="32"/>
    </row>
    <row r="530" spans="1:5" ht="19.5" customHeight="1">
      <c r="A530" s="32"/>
      <c r="B530" s="32"/>
      <c r="C530" s="32"/>
      <c r="D530" s="32"/>
      <c r="E530" s="32"/>
    </row>
    <row r="531" spans="1:5" ht="19.5" customHeight="1">
      <c r="A531" s="32"/>
      <c r="B531" s="32"/>
      <c r="C531" s="32"/>
      <c r="D531" s="32"/>
      <c r="E531" s="32"/>
    </row>
    <row r="532" spans="1:5" ht="19.5" customHeight="1">
      <c r="A532" s="32"/>
      <c r="B532" s="32"/>
      <c r="C532" s="32"/>
      <c r="D532" s="32"/>
      <c r="E532" s="32"/>
    </row>
    <row r="533" spans="1:5" ht="19.5" customHeight="1">
      <c r="A533" s="32"/>
      <c r="B533" s="32"/>
      <c r="C533" s="32"/>
      <c r="D533" s="32"/>
      <c r="E533" s="32"/>
    </row>
    <row r="534" spans="1:5" ht="19.5" customHeight="1">
      <c r="A534" s="32"/>
      <c r="B534" s="32"/>
      <c r="C534" s="32"/>
      <c r="D534" s="32"/>
      <c r="E534" s="32"/>
    </row>
    <row r="535" spans="1:5" ht="19.5" customHeight="1">
      <c r="A535" s="32"/>
      <c r="B535" s="32"/>
      <c r="C535" s="32"/>
      <c r="D535" s="32"/>
      <c r="E535" s="32"/>
    </row>
    <row r="536" spans="1:5" ht="19.5" customHeight="1">
      <c r="A536" s="32"/>
      <c r="B536" s="32"/>
      <c r="C536" s="32"/>
      <c r="D536" s="32"/>
      <c r="E536" s="32"/>
    </row>
    <row r="537" spans="1:5" ht="19.5" customHeight="1">
      <c r="A537" s="32"/>
      <c r="B537" s="32"/>
      <c r="C537" s="32"/>
      <c r="D537" s="32"/>
      <c r="E537" s="32"/>
    </row>
    <row r="538" spans="1:5" ht="19.5" customHeight="1">
      <c r="A538" s="32"/>
      <c r="B538" s="32"/>
      <c r="C538" s="32"/>
      <c r="D538" s="32"/>
      <c r="E538" s="32"/>
    </row>
    <row r="539" spans="1:5" ht="19.5" customHeight="1">
      <c r="A539" s="32"/>
      <c r="B539" s="32"/>
      <c r="C539" s="32"/>
      <c r="D539" s="32"/>
      <c r="E539" s="32"/>
    </row>
    <row r="540" spans="1:5" ht="19.5" customHeight="1">
      <c r="A540" s="32"/>
      <c r="B540" s="32"/>
      <c r="C540" s="32"/>
      <c r="D540" s="32"/>
      <c r="E540" s="32"/>
    </row>
    <row r="541" spans="1:5" ht="19.5" customHeight="1">
      <c r="A541" s="32"/>
      <c r="B541" s="32"/>
      <c r="C541" s="32"/>
      <c r="D541" s="32"/>
      <c r="E541" s="32"/>
    </row>
    <row r="542" spans="1:5" ht="19.5" customHeight="1">
      <c r="A542" s="32"/>
      <c r="B542" s="32"/>
      <c r="C542" s="32"/>
      <c r="D542" s="32"/>
      <c r="E542" s="32"/>
    </row>
    <row r="543" spans="1:5" ht="19.5" customHeight="1">
      <c r="A543" s="32"/>
      <c r="B543" s="32"/>
      <c r="C543" s="32"/>
      <c r="D543" s="32"/>
      <c r="E543" s="32"/>
    </row>
    <row r="544" spans="1:5" ht="19.5" customHeight="1">
      <c r="A544" s="32"/>
      <c r="B544" s="32"/>
      <c r="C544" s="32"/>
      <c r="D544" s="32"/>
      <c r="E544" s="32"/>
    </row>
    <row r="545" spans="1:5" ht="19.5" customHeight="1">
      <c r="A545" s="32"/>
      <c r="B545" s="32"/>
      <c r="C545" s="32"/>
      <c r="D545" s="32"/>
      <c r="E545" s="32"/>
    </row>
    <row r="546" spans="1:5" ht="19.5" customHeight="1">
      <c r="A546" s="32"/>
      <c r="B546" s="32"/>
      <c r="C546" s="32"/>
      <c r="D546" s="32"/>
      <c r="E546" s="32"/>
    </row>
    <row r="547" spans="1:5" ht="19.5" customHeight="1">
      <c r="A547" s="32"/>
      <c r="B547" s="32"/>
      <c r="C547" s="32"/>
      <c r="D547" s="32"/>
      <c r="E547" s="32"/>
    </row>
    <row r="548" spans="1:5" ht="19.5" customHeight="1">
      <c r="A548" s="32"/>
      <c r="B548" s="32"/>
      <c r="C548" s="32"/>
      <c r="D548" s="32"/>
      <c r="E548" s="32"/>
    </row>
    <row r="549" spans="1:5" ht="19.5" customHeight="1">
      <c r="A549" s="32"/>
      <c r="B549" s="32"/>
      <c r="C549" s="32"/>
      <c r="D549" s="32"/>
      <c r="E549" s="32"/>
    </row>
    <row r="550" spans="1:5" ht="19.5" customHeight="1">
      <c r="A550" s="32"/>
      <c r="B550" s="32"/>
      <c r="C550" s="32"/>
      <c r="D550" s="32"/>
      <c r="E550" s="32"/>
    </row>
    <row r="551" spans="1:5" ht="19.5" customHeight="1">
      <c r="A551" s="32"/>
      <c r="B551" s="32"/>
      <c r="C551" s="32"/>
      <c r="D551" s="32"/>
      <c r="E551" s="32"/>
    </row>
    <row r="552" spans="1:5" ht="19.5" customHeight="1">
      <c r="A552" s="32"/>
      <c r="B552" s="32"/>
      <c r="C552" s="32"/>
      <c r="D552" s="32"/>
      <c r="E552" s="32"/>
    </row>
    <row r="553" spans="1:5" ht="19.5" customHeight="1">
      <c r="A553" s="32"/>
      <c r="B553" s="32"/>
      <c r="C553" s="32"/>
      <c r="D553" s="32"/>
      <c r="E553" s="32"/>
    </row>
    <row r="554" spans="1:5" ht="19.5" customHeight="1">
      <c r="A554" s="32"/>
      <c r="B554" s="32"/>
      <c r="C554" s="32"/>
      <c r="D554" s="32"/>
      <c r="E554" s="32"/>
    </row>
    <row r="555" spans="1:5" ht="19.5" customHeight="1">
      <c r="A555" s="32"/>
      <c r="B555" s="32"/>
      <c r="C555" s="32"/>
      <c r="D555" s="32"/>
      <c r="E555" s="32"/>
    </row>
    <row r="556" spans="1:5" ht="19.5" customHeight="1">
      <c r="A556" s="32"/>
      <c r="B556" s="32"/>
      <c r="C556" s="32"/>
      <c r="D556" s="32"/>
      <c r="E556" s="32"/>
    </row>
    <row r="557" spans="1:5" ht="19.5" customHeight="1">
      <c r="A557" s="32"/>
      <c r="B557" s="32"/>
      <c r="C557" s="32"/>
      <c r="D557" s="32"/>
      <c r="E557" s="32"/>
    </row>
    <row r="558" spans="1:5" ht="19.5" customHeight="1">
      <c r="A558" s="32"/>
      <c r="B558" s="32"/>
      <c r="C558" s="32"/>
      <c r="D558" s="32"/>
      <c r="E558" s="32"/>
    </row>
    <row r="559" spans="1:5" ht="19.5" customHeight="1">
      <c r="A559" s="32"/>
      <c r="B559" s="32"/>
      <c r="C559" s="32"/>
      <c r="D559" s="32"/>
      <c r="E559" s="32"/>
    </row>
    <row r="560" spans="1:5" ht="19.5" customHeight="1">
      <c r="A560" s="32"/>
      <c r="B560" s="32"/>
      <c r="C560" s="32"/>
      <c r="D560" s="32"/>
      <c r="E560" s="32"/>
    </row>
    <row r="561" spans="1:5" ht="19.5" customHeight="1">
      <c r="A561" s="32"/>
      <c r="B561" s="32"/>
      <c r="C561" s="32"/>
      <c r="D561" s="32"/>
      <c r="E561" s="32"/>
    </row>
    <row r="562" spans="1:5" ht="19.5" customHeight="1">
      <c r="A562" s="32"/>
      <c r="B562" s="32"/>
      <c r="C562" s="32"/>
      <c r="D562" s="32"/>
      <c r="E562" s="32"/>
    </row>
    <row r="563" spans="1:5" ht="19.5" customHeight="1">
      <c r="A563" s="32"/>
      <c r="B563" s="32"/>
      <c r="C563" s="32"/>
      <c r="D563" s="32"/>
      <c r="E563" s="32"/>
    </row>
    <row r="564" spans="1:5" ht="19.5" customHeight="1">
      <c r="A564" s="32"/>
      <c r="B564" s="32"/>
      <c r="C564" s="32"/>
      <c r="D564" s="32"/>
      <c r="E564" s="32"/>
    </row>
    <row r="565" spans="1:5" ht="19.5" customHeight="1">
      <c r="A565" s="32"/>
      <c r="B565" s="32"/>
      <c r="C565" s="32"/>
      <c r="D565" s="32"/>
      <c r="E565" s="32"/>
    </row>
    <row r="566" spans="1:5" ht="19.5" customHeight="1">
      <c r="A566" s="32"/>
      <c r="B566" s="32"/>
      <c r="C566" s="32"/>
      <c r="D566" s="32"/>
      <c r="E566" s="32"/>
    </row>
    <row r="567" spans="1:5" ht="19.5" customHeight="1">
      <c r="A567" s="32"/>
      <c r="B567" s="32"/>
      <c r="C567" s="32"/>
      <c r="D567" s="32"/>
      <c r="E567" s="32"/>
    </row>
    <row r="568" spans="1:5" ht="19.5" customHeight="1">
      <c r="A568" s="32"/>
      <c r="B568" s="32"/>
      <c r="C568" s="32"/>
      <c r="D568" s="32"/>
      <c r="E568" s="32"/>
    </row>
    <row r="569" spans="1:5" ht="19.5" customHeight="1">
      <c r="A569" s="32"/>
      <c r="B569" s="32"/>
      <c r="C569" s="32"/>
      <c r="D569" s="32"/>
      <c r="E569" s="32"/>
    </row>
    <row r="570" spans="1:5" ht="19.5" customHeight="1">
      <c r="A570" s="32"/>
      <c r="B570" s="32"/>
      <c r="C570" s="32"/>
      <c r="D570" s="32"/>
      <c r="E570" s="32"/>
    </row>
    <row r="571" spans="1:5" ht="19.5" customHeight="1">
      <c r="A571" s="32"/>
      <c r="B571" s="32"/>
      <c r="C571" s="32"/>
      <c r="D571" s="32"/>
      <c r="E571" s="32"/>
    </row>
    <row r="572" spans="1:5" ht="19.5" customHeight="1">
      <c r="A572" s="32"/>
      <c r="B572" s="32"/>
      <c r="C572" s="32"/>
      <c r="D572" s="32"/>
      <c r="E572" s="32"/>
    </row>
    <row r="573" spans="1:5" ht="19.5" customHeight="1">
      <c r="A573" s="32"/>
      <c r="B573" s="32"/>
      <c r="C573" s="32"/>
      <c r="D573" s="32"/>
      <c r="E573" s="32"/>
    </row>
    <row r="574" spans="1:5" ht="19.5" customHeight="1">
      <c r="A574" s="32"/>
      <c r="B574" s="32"/>
      <c r="C574" s="32"/>
      <c r="D574" s="32"/>
      <c r="E574" s="32"/>
    </row>
    <row r="575" spans="1:5" ht="19.5" customHeight="1">
      <c r="A575" s="32"/>
      <c r="B575" s="32"/>
      <c r="C575" s="32"/>
      <c r="D575" s="32"/>
      <c r="E575" s="32"/>
    </row>
    <row r="576" spans="1:5" ht="19.5" customHeight="1">
      <c r="A576" s="32"/>
      <c r="B576" s="32"/>
      <c r="C576" s="32"/>
      <c r="D576" s="32"/>
      <c r="E576" s="32"/>
    </row>
    <row r="577" spans="1:5" ht="19.5" customHeight="1">
      <c r="A577" s="32"/>
      <c r="B577" s="32"/>
      <c r="C577" s="32"/>
      <c r="D577" s="32"/>
      <c r="E577" s="32"/>
    </row>
    <row r="578" spans="1:5" ht="19.5" customHeight="1">
      <c r="A578" s="32"/>
      <c r="B578" s="32"/>
      <c r="C578" s="32"/>
      <c r="D578" s="32"/>
      <c r="E578" s="32"/>
    </row>
    <row r="579" spans="1:5" ht="19.5" customHeight="1">
      <c r="A579" s="32"/>
      <c r="B579" s="32"/>
      <c r="C579" s="32"/>
      <c r="D579" s="32"/>
      <c r="E579" s="32"/>
    </row>
    <row r="580" spans="1:5" ht="19.5" customHeight="1">
      <c r="A580" s="32"/>
      <c r="B580" s="32"/>
      <c r="C580" s="32"/>
      <c r="D580" s="32"/>
      <c r="E580" s="32"/>
    </row>
    <row r="581" spans="1:5" ht="19.5" customHeight="1">
      <c r="A581" s="32"/>
      <c r="B581" s="32"/>
      <c r="C581" s="32"/>
      <c r="D581" s="32"/>
      <c r="E581" s="32"/>
    </row>
    <row r="582" spans="1:5" ht="19.5" customHeight="1">
      <c r="A582" s="32"/>
      <c r="B582" s="32"/>
      <c r="C582" s="32"/>
      <c r="D582" s="32"/>
      <c r="E582" s="32"/>
    </row>
    <row r="583" spans="1:5" ht="19.5" customHeight="1">
      <c r="A583" s="32"/>
      <c r="B583" s="32"/>
      <c r="C583" s="32"/>
      <c r="D583" s="32"/>
      <c r="E583" s="32"/>
    </row>
    <row r="584" spans="1:5" ht="19.5" customHeight="1">
      <c r="A584" s="32"/>
      <c r="B584" s="32"/>
      <c r="C584" s="32"/>
      <c r="D584" s="32"/>
      <c r="E584" s="32"/>
    </row>
    <row r="585" spans="1:5" ht="19.5" customHeight="1">
      <c r="A585" s="32"/>
      <c r="B585" s="32"/>
      <c r="C585" s="32"/>
      <c r="D585" s="32"/>
      <c r="E585" s="32"/>
    </row>
    <row r="586" spans="1:5" ht="19.5" customHeight="1">
      <c r="A586" s="32"/>
      <c r="B586" s="32"/>
      <c r="C586" s="32"/>
      <c r="D586" s="32"/>
      <c r="E586" s="32"/>
    </row>
    <row r="587" spans="1:5" ht="19.5" customHeight="1">
      <c r="A587" s="32"/>
      <c r="B587" s="32"/>
      <c r="C587" s="32"/>
      <c r="D587" s="32"/>
      <c r="E587" s="32"/>
    </row>
    <row r="588" spans="1:5" ht="19.5" customHeight="1">
      <c r="A588" s="32"/>
      <c r="B588" s="32"/>
      <c r="C588" s="32"/>
      <c r="D588" s="32"/>
      <c r="E588" s="32"/>
    </row>
    <row r="589" spans="1:5" ht="19.5" customHeight="1">
      <c r="A589" s="32"/>
      <c r="B589" s="32"/>
      <c r="C589" s="32"/>
      <c r="D589" s="32"/>
      <c r="E589" s="32"/>
    </row>
    <row r="590" spans="1:5" ht="19.5" customHeight="1">
      <c r="A590" s="32"/>
      <c r="B590" s="32"/>
      <c r="C590" s="32"/>
      <c r="D590" s="32"/>
      <c r="E590" s="32"/>
    </row>
    <row r="591" spans="1:5" ht="19.5" customHeight="1">
      <c r="A591" s="32"/>
      <c r="B591" s="32"/>
      <c r="C591" s="32"/>
      <c r="D591" s="32"/>
      <c r="E591" s="32"/>
    </row>
    <row r="592" spans="1:5" ht="19.5" customHeight="1">
      <c r="A592" s="32"/>
      <c r="B592" s="32"/>
      <c r="C592" s="32"/>
      <c r="D592" s="32"/>
      <c r="E592" s="32"/>
    </row>
    <row r="593" spans="1:5" ht="19.5" customHeight="1">
      <c r="A593" s="32"/>
      <c r="B593" s="32"/>
      <c r="C593" s="32"/>
      <c r="D593" s="32"/>
      <c r="E593" s="32"/>
    </row>
    <row r="594" spans="1:5" ht="19.5" customHeight="1">
      <c r="A594" s="32"/>
      <c r="B594" s="32"/>
      <c r="C594" s="32"/>
      <c r="D594" s="32"/>
      <c r="E594" s="32"/>
    </row>
    <row r="595" spans="1:5" ht="19.5" customHeight="1">
      <c r="A595" s="32"/>
      <c r="B595" s="32"/>
      <c r="C595" s="32"/>
      <c r="D595" s="32"/>
      <c r="E595" s="32"/>
    </row>
    <row r="596" spans="1:5" ht="19.5" customHeight="1">
      <c r="A596" s="32"/>
      <c r="B596" s="32"/>
      <c r="C596" s="32"/>
      <c r="D596" s="32"/>
      <c r="E596" s="32"/>
    </row>
    <row r="597" spans="1:5" ht="19.5" customHeight="1">
      <c r="A597" s="32"/>
      <c r="B597" s="32"/>
      <c r="C597" s="32"/>
      <c r="D597" s="32"/>
      <c r="E597" s="32"/>
    </row>
    <row r="598" spans="1:5" ht="19.5" customHeight="1">
      <c r="A598" s="32"/>
      <c r="B598" s="32"/>
      <c r="C598" s="32"/>
      <c r="D598" s="32"/>
      <c r="E598" s="32"/>
    </row>
    <row r="599" spans="1:5" ht="19.5" customHeight="1">
      <c r="A599" s="32"/>
      <c r="B599" s="32"/>
      <c r="C599" s="32"/>
      <c r="D599" s="32"/>
      <c r="E599" s="32"/>
    </row>
    <row r="600" spans="1:5" ht="19.5" customHeight="1">
      <c r="A600" s="32"/>
      <c r="B600" s="32"/>
      <c r="C600" s="32"/>
      <c r="D600" s="32"/>
      <c r="E600" s="32"/>
    </row>
    <row r="601" spans="1:5" ht="19.5" customHeight="1">
      <c r="A601" s="32"/>
      <c r="B601" s="32"/>
      <c r="C601" s="32"/>
      <c r="D601" s="32"/>
      <c r="E601" s="32"/>
    </row>
    <row r="602" spans="1:5" ht="19.5" customHeight="1">
      <c r="A602" s="32"/>
      <c r="B602" s="32"/>
      <c r="C602" s="32"/>
      <c r="D602" s="32"/>
      <c r="E602" s="32"/>
    </row>
    <row r="603" spans="1:5" ht="19.5" customHeight="1">
      <c r="A603" s="32"/>
      <c r="B603" s="32"/>
      <c r="C603" s="32"/>
      <c r="D603" s="32"/>
      <c r="E603" s="32"/>
    </row>
    <row r="604" spans="1:5" ht="19.5" customHeight="1">
      <c r="A604" s="32"/>
      <c r="B604" s="32"/>
      <c r="C604" s="32"/>
      <c r="D604" s="32"/>
      <c r="E604" s="32"/>
    </row>
    <row r="605" spans="1:5" ht="19.5" customHeight="1">
      <c r="A605" s="32"/>
      <c r="B605" s="32"/>
      <c r="C605" s="32"/>
      <c r="D605" s="32"/>
      <c r="E605" s="32"/>
    </row>
    <row r="606" spans="1:5" ht="19.5" customHeight="1">
      <c r="A606" s="32"/>
      <c r="B606" s="32"/>
      <c r="C606" s="32"/>
      <c r="D606" s="32"/>
      <c r="E606" s="32"/>
    </row>
    <row r="607" spans="1:5" ht="19.5" customHeight="1">
      <c r="A607" s="32"/>
      <c r="B607" s="32"/>
      <c r="C607" s="32"/>
      <c r="D607" s="32"/>
      <c r="E607" s="32"/>
    </row>
    <row r="608" spans="1:5" ht="19.5" customHeight="1">
      <c r="A608" s="32"/>
      <c r="B608" s="32"/>
      <c r="C608" s="32"/>
      <c r="D608" s="32"/>
      <c r="E608" s="32"/>
    </row>
    <row r="609" spans="1:5" ht="19.5" customHeight="1">
      <c r="A609" s="32"/>
      <c r="B609" s="32"/>
      <c r="C609" s="32"/>
      <c r="D609" s="32"/>
      <c r="E609" s="32"/>
    </row>
    <row r="610" spans="1:5" ht="19.5" customHeight="1">
      <c r="A610" s="32"/>
      <c r="B610" s="32"/>
      <c r="C610" s="32"/>
      <c r="D610" s="32"/>
      <c r="E610" s="32"/>
    </row>
    <row r="611" spans="1:5" ht="19.5" customHeight="1">
      <c r="A611" s="32"/>
      <c r="B611" s="32"/>
      <c r="C611" s="32"/>
      <c r="D611" s="32"/>
      <c r="E611" s="32"/>
    </row>
    <row r="612" spans="1:5" ht="19.5" customHeight="1">
      <c r="A612" s="32"/>
      <c r="B612" s="32"/>
      <c r="C612" s="32"/>
      <c r="D612" s="32"/>
      <c r="E612" s="32"/>
    </row>
    <row r="613" spans="1:5" ht="19.5" customHeight="1">
      <c r="A613" s="32"/>
      <c r="B613" s="32"/>
      <c r="C613" s="32"/>
      <c r="D613" s="32"/>
      <c r="E613" s="32"/>
    </row>
    <row r="614" spans="1:5" ht="19.5" customHeight="1">
      <c r="A614" s="32"/>
      <c r="B614" s="32"/>
      <c r="C614" s="32"/>
      <c r="D614" s="32"/>
      <c r="E614" s="32"/>
    </row>
    <row r="615" spans="1:5" ht="19.5" customHeight="1">
      <c r="A615" s="32"/>
      <c r="B615" s="32"/>
      <c r="C615" s="32"/>
      <c r="D615" s="32"/>
      <c r="E615" s="32"/>
    </row>
    <row r="616" spans="1:5" ht="19.5" customHeight="1">
      <c r="A616" s="32"/>
      <c r="B616" s="32"/>
      <c r="C616" s="32"/>
      <c r="D616" s="32"/>
      <c r="E616" s="32"/>
    </row>
    <row r="617" spans="1:5" ht="19.5" customHeight="1">
      <c r="A617" s="32"/>
      <c r="B617" s="32"/>
      <c r="C617" s="32"/>
      <c r="D617" s="32"/>
      <c r="E617" s="32"/>
    </row>
    <row r="618" spans="1:5" ht="19.5" customHeight="1">
      <c r="A618" s="32"/>
      <c r="B618" s="32"/>
      <c r="C618" s="32"/>
      <c r="D618" s="32"/>
      <c r="E618" s="32"/>
    </row>
    <row r="619" spans="1:5" ht="19.5" customHeight="1">
      <c r="A619" s="32"/>
      <c r="B619" s="32"/>
      <c r="C619" s="32"/>
      <c r="D619" s="32"/>
      <c r="E619" s="32"/>
    </row>
    <row r="620" spans="1:5" ht="19.5" customHeight="1">
      <c r="A620" s="32"/>
      <c r="B620" s="32"/>
      <c r="C620" s="32"/>
      <c r="D620" s="32"/>
      <c r="E620" s="32"/>
    </row>
    <row r="621" spans="1:5" ht="19.5" customHeight="1">
      <c r="A621" s="32"/>
      <c r="B621" s="32"/>
      <c r="C621" s="32"/>
      <c r="D621" s="32"/>
      <c r="E621" s="32"/>
    </row>
    <row r="622" spans="1:5" ht="19.5" customHeight="1">
      <c r="A622" s="32"/>
      <c r="B622" s="32"/>
      <c r="C622" s="32"/>
      <c r="D622" s="32"/>
      <c r="E622" s="32"/>
    </row>
    <row r="623" spans="1:5" ht="19.5" customHeight="1">
      <c r="A623" s="32"/>
      <c r="B623" s="32"/>
      <c r="C623" s="32"/>
      <c r="D623" s="32"/>
      <c r="E623" s="32"/>
    </row>
    <row r="624" spans="1:5" ht="19.5" customHeight="1">
      <c r="A624" s="32"/>
      <c r="B624" s="32"/>
      <c r="C624" s="32"/>
      <c r="D624" s="32"/>
      <c r="E624" s="32"/>
    </row>
    <row r="625" spans="1:5" ht="19.5" customHeight="1">
      <c r="A625" s="32"/>
      <c r="B625" s="32"/>
      <c r="C625" s="32"/>
      <c r="D625" s="32"/>
      <c r="E625" s="32"/>
    </row>
    <row r="626" spans="1:5" ht="19.5" customHeight="1">
      <c r="A626" s="32"/>
      <c r="B626" s="32"/>
      <c r="C626" s="32"/>
      <c r="D626" s="32"/>
      <c r="E626" s="32"/>
    </row>
    <row r="627" spans="1:5" ht="19.5" customHeight="1">
      <c r="A627" s="32"/>
      <c r="B627" s="32"/>
      <c r="C627" s="32"/>
      <c r="D627" s="32"/>
      <c r="E627" s="32"/>
    </row>
    <row r="628" spans="1:5" ht="19.5" customHeight="1">
      <c r="A628" s="32"/>
      <c r="B628" s="32"/>
      <c r="C628" s="32"/>
      <c r="D628" s="32"/>
      <c r="E628" s="32"/>
    </row>
    <row r="629" spans="1:5" ht="19.5" customHeight="1">
      <c r="A629" s="32"/>
      <c r="B629" s="32"/>
      <c r="C629" s="32"/>
      <c r="D629" s="32"/>
      <c r="E629" s="32"/>
    </row>
    <row r="630" spans="1:5" ht="19.5" customHeight="1">
      <c r="A630" s="32"/>
      <c r="B630" s="32"/>
      <c r="C630" s="32"/>
      <c r="D630" s="32"/>
      <c r="E630" s="32"/>
    </row>
    <row r="631" spans="1:5" ht="19.5" customHeight="1">
      <c r="A631" s="32"/>
      <c r="B631" s="32"/>
      <c r="C631" s="32"/>
      <c r="D631" s="32"/>
      <c r="E631" s="32"/>
    </row>
    <row r="632" spans="1:5" ht="19.5" customHeight="1">
      <c r="A632" s="32"/>
      <c r="B632" s="32"/>
      <c r="C632" s="32"/>
      <c r="D632" s="32"/>
      <c r="E632" s="32"/>
    </row>
    <row r="633" spans="1:5" ht="19.5" customHeight="1">
      <c r="A633" s="32"/>
      <c r="B633" s="32"/>
      <c r="C633" s="32"/>
      <c r="D633" s="32"/>
      <c r="E633" s="32"/>
    </row>
    <row r="634" spans="1:5" ht="19.5" customHeight="1">
      <c r="A634" s="32"/>
      <c r="B634" s="32"/>
      <c r="C634" s="32"/>
      <c r="D634" s="32"/>
      <c r="E634" s="32"/>
    </row>
    <row r="635" spans="1:5" ht="19.5" customHeight="1">
      <c r="A635" s="32"/>
      <c r="B635" s="32"/>
      <c r="C635" s="32"/>
      <c r="D635" s="32"/>
      <c r="E635" s="32"/>
    </row>
    <row r="636" spans="1:5" ht="19.5" customHeight="1">
      <c r="A636" s="32"/>
      <c r="B636" s="32"/>
      <c r="C636" s="32"/>
      <c r="D636" s="32"/>
      <c r="E636" s="32"/>
    </row>
    <row r="637" spans="1:5" ht="19.5" customHeight="1">
      <c r="A637" s="32"/>
      <c r="B637" s="32"/>
      <c r="C637" s="32"/>
      <c r="D637" s="32"/>
      <c r="E637" s="32"/>
    </row>
    <row r="638" spans="1:5" ht="19.5" customHeight="1">
      <c r="A638" s="32"/>
      <c r="B638" s="32"/>
      <c r="C638" s="32"/>
      <c r="D638" s="32"/>
      <c r="E638" s="32"/>
    </row>
    <row r="639" spans="1:5" ht="19.5" customHeight="1">
      <c r="A639" s="32"/>
      <c r="B639" s="32"/>
      <c r="C639" s="32"/>
      <c r="D639" s="32"/>
      <c r="E639" s="32"/>
    </row>
    <row r="640" spans="1:5" ht="19.5" customHeight="1">
      <c r="A640" s="32"/>
      <c r="B640" s="32"/>
      <c r="C640" s="32"/>
      <c r="D640" s="32"/>
      <c r="E640" s="32"/>
    </row>
    <row r="641" spans="1:5" ht="19.5" customHeight="1">
      <c r="A641" s="32"/>
      <c r="B641" s="32"/>
      <c r="C641" s="32"/>
      <c r="D641" s="32"/>
      <c r="E641" s="32"/>
    </row>
    <row r="642" spans="1:5" ht="19.5" customHeight="1">
      <c r="A642" s="32"/>
      <c r="B642" s="32"/>
      <c r="C642" s="32"/>
      <c r="D642" s="32"/>
      <c r="E642" s="32"/>
    </row>
    <row r="643" spans="1:5" ht="19.5" customHeight="1">
      <c r="A643" s="32"/>
      <c r="B643" s="32"/>
      <c r="C643" s="32"/>
      <c r="D643" s="32"/>
      <c r="E643" s="32"/>
    </row>
    <row r="644" spans="1:5" ht="19.5" customHeight="1">
      <c r="A644" s="32"/>
      <c r="B644" s="32"/>
      <c r="C644" s="32"/>
      <c r="D644" s="32"/>
      <c r="E644" s="32"/>
    </row>
    <row r="645" spans="1:5" ht="19.5" customHeight="1">
      <c r="A645" s="32"/>
      <c r="B645" s="32"/>
      <c r="C645" s="32"/>
      <c r="D645" s="32"/>
      <c r="E645" s="32"/>
    </row>
    <row r="646" spans="1:5" ht="19.5" customHeight="1">
      <c r="A646" s="32"/>
      <c r="B646" s="32"/>
      <c r="C646" s="32"/>
      <c r="D646" s="32"/>
      <c r="E646" s="32"/>
    </row>
    <row r="647" spans="1:5" ht="19.5" customHeight="1">
      <c r="A647" s="32"/>
      <c r="B647" s="32"/>
      <c r="C647" s="32"/>
      <c r="D647" s="32"/>
      <c r="E647" s="32"/>
    </row>
    <row r="648" spans="1:5" ht="19.5" customHeight="1">
      <c r="A648" s="32"/>
      <c r="B648" s="32"/>
      <c r="C648" s="32"/>
      <c r="D648" s="32"/>
      <c r="E648" s="32"/>
    </row>
    <row r="649" spans="1:5" ht="19.5" customHeight="1">
      <c r="A649" s="32"/>
      <c r="B649" s="32"/>
      <c r="C649" s="32"/>
      <c r="D649" s="32"/>
      <c r="E649" s="32"/>
    </row>
    <row r="650" spans="1:5" ht="19.5" customHeight="1">
      <c r="A650" s="32"/>
      <c r="B650" s="32"/>
      <c r="C650" s="32"/>
      <c r="D650" s="32"/>
      <c r="E650" s="32"/>
    </row>
    <row r="651" spans="1:5" ht="19.5" customHeight="1">
      <c r="A651" s="32"/>
      <c r="B651" s="32"/>
      <c r="C651" s="32"/>
      <c r="D651" s="32"/>
      <c r="E651" s="32"/>
    </row>
    <row r="652" spans="1:5" ht="19.5" customHeight="1">
      <c r="A652" s="32"/>
      <c r="B652" s="32"/>
      <c r="C652" s="32"/>
      <c r="D652" s="32"/>
      <c r="E652" s="32"/>
    </row>
    <row r="653" spans="1:5" ht="19.5" customHeight="1">
      <c r="A653" s="32"/>
      <c r="B653" s="32"/>
      <c r="C653" s="32"/>
      <c r="D653" s="32"/>
      <c r="E653" s="32"/>
    </row>
    <row r="654" spans="1:5" ht="19.5" customHeight="1">
      <c r="A654" s="32"/>
      <c r="B654" s="32"/>
      <c r="C654" s="32"/>
      <c r="D654" s="32"/>
      <c r="E654" s="32"/>
    </row>
    <row r="655" spans="1:5" ht="19.5" customHeight="1">
      <c r="A655" s="32"/>
      <c r="B655" s="32"/>
      <c r="C655" s="32"/>
      <c r="D655" s="32"/>
      <c r="E655" s="32"/>
    </row>
    <row r="656" spans="1:5" ht="19.5" customHeight="1">
      <c r="A656" s="32"/>
      <c r="B656" s="32"/>
      <c r="C656" s="32"/>
      <c r="D656" s="32"/>
      <c r="E656" s="32"/>
    </row>
    <row r="657" spans="1:5" ht="19.5" customHeight="1">
      <c r="A657" s="32"/>
      <c r="B657" s="32"/>
      <c r="C657" s="32"/>
      <c r="D657" s="32"/>
      <c r="E657" s="32"/>
    </row>
    <row r="658" spans="1:5" ht="19.5" customHeight="1">
      <c r="A658" s="32"/>
      <c r="B658" s="32"/>
      <c r="C658" s="32"/>
      <c r="D658" s="32"/>
      <c r="E658" s="32"/>
    </row>
    <row r="659" spans="1:5" ht="19.5" customHeight="1">
      <c r="A659" s="32"/>
      <c r="B659" s="32"/>
      <c r="C659" s="32"/>
      <c r="D659" s="32"/>
      <c r="E659" s="32"/>
    </row>
    <row r="660" spans="1:5" ht="19.5" customHeight="1">
      <c r="A660" s="32"/>
      <c r="B660" s="32"/>
      <c r="C660" s="32"/>
      <c r="D660" s="32"/>
      <c r="E660" s="32"/>
    </row>
    <row r="661" spans="1:5" ht="19.5" customHeight="1">
      <c r="A661" s="32"/>
      <c r="B661" s="32"/>
      <c r="C661" s="32"/>
      <c r="D661" s="32"/>
      <c r="E661" s="32"/>
    </row>
    <row r="662" spans="1:5" ht="19.5" customHeight="1">
      <c r="A662" s="32"/>
      <c r="B662" s="32"/>
      <c r="C662" s="32"/>
      <c r="D662" s="32"/>
      <c r="E662" s="32"/>
    </row>
    <row r="663" spans="1:5" ht="19.5" customHeight="1">
      <c r="A663" s="32"/>
      <c r="B663" s="32"/>
      <c r="C663" s="32"/>
      <c r="D663" s="32"/>
      <c r="E663" s="32"/>
    </row>
    <row r="664" spans="1:5" ht="19.5" customHeight="1">
      <c r="A664" s="32"/>
      <c r="B664" s="32"/>
      <c r="C664" s="32"/>
      <c r="D664" s="32"/>
      <c r="E664" s="32"/>
    </row>
    <row r="665" spans="1:5" ht="19.5" customHeight="1">
      <c r="A665" s="32"/>
      <c r="B665" s="32"/>
      <c r="C665" s="32"/>
      <c r="D665" s="32"/>
      <c r="E665" s="32"/>
    </row>
    <row r="666" spans="1:5" ht="19.5" customHeight="1">
      <c r="A666" s="32"/>
      <c r="B666" s="32"/>
      <c r="C666" s="32"/>
      <c r="D666" s="32"/>
      <c r="E666" s="32"/>
    </row>
    <row r="667" spans="1:5" ht="19.5" customHeight="1">
      <c r="A667" s="32"/>
      <c r="B667" s="32"/>
      <c r="C667" s="32"/>
      <c r="D667" s="32"/>
      <c r="E667" s="32"/>
    </row>
    <row r="668" spans="1:5" ht="19.5" customHeight="1">
      <c r="A668" s="32"/>
      <c r="B668" s="32"/>
      <c r="C668" s="32"/>
      <c r="D668" s="32"/>
      <c r="E668" s="32"/>
    </row>
    <row r="669" spans="1:5" ht="19.5" customHeight="1">
      <c r="A669" s="32"/>
      <c r="B669" s="32"/>
      <c r="C669" s="32"/>
      <c r="D669" s="32"/>
      <c r="E669" s="32"/>
    </row>
    <row r="670" spans="1:5" ht="19.5" customHeight="1">
      <c r="A670" s="32"/>
      <c r="B670" s="32"/>
      <c r="C670" s="32"/>
      <c r="D670" s="32"/>
      <c r="E670" s="32"/>
    </row>
    <row r="671" spans="1:5" ht="19.5" customHeight="1">
      <c r="A671" s="32"/>
      <c r="B671" s="32"/>
      <c r="C671" s="32"/>
      <c r="D671" s="32"/>
      <c r="E671" s="32"/>
    </row>
    <row r="672" spans="1:5" ht="19.5" customHeight="1">
      <c r="A672" s="32"/>
      <c r="B672" s="32"/>
      <c r="C672" s="32"/>
      <c r="D672" s="32"/>
      <c r="E672" s="32"/>
    </row>
    <row r="673" spans="1:5" ht="19.5" customHeight="1">
      <c r="A673" s="32"/>
      <c r="B673" s="32"/>
      <c r="C673" s="32"/>
      <c r="D673" s="32"/>
      <c r="E673" s="32"/>
    </row>
    <row r="674" spans="1:5" ht="19.5" customHeight="1">
      <c r="A674" s="32"/>
      <c r="B674" s="32"/>
      <c r="C674" s="32"/>
      <c r="D674" s="32"/>
      <c r="E674" s="32"/>
    </row>
    <row r="675" spans="1:5" ht="19.5" customHeight="1">
      <c r="A675" s="32"/>
      <c r="B675" s="32"/>
      <c r="C675" s="32"/>
      <c r="D675" s="32"/>
      <c r="E675" s="32"/>
    </row>
    <row r="676" spans="1:5" ht="19.5" customHeight="1">
      <c r="A676" s="32"/>
      <c r="B676" s="32"/>
      <c r="C676" s="32"/>
      <c r="D676" s="32"/>
      <c r="E676" s="32"/>
    </row>
    <row r="677" spans="1:5" ht="19.5" customHeight="1">
      <c r="A677" s="32"/>
      <c r="B677" s="32"/>
      <c r="C677" s="32"/>
      <c r="D677" s="32"/>
      <c r="E677" s="32"/>
    </row>
    <row r="678" spans="1:5" ht="19.5" customHeight="1">
      <c r="A678" s="32"/>
      <c r="B678" s="32"/>
      <c r="C678" s="32"/>
      <c r="D678" s="32"/>
      <c r="E678" s="32"/>
    </row>
    <row r="679" spans="1:5" ht="19.5" customHeight="1">
      <c r="A679" s="32"/>
      <c r="B679" s="32"/>
      <c r="C679" s="32"/>
      <c r="D679" s="32"/>
      <c r="E679" s="32"/>
    </row>
    <row r="680" spans="1:5" ht="19.5" customHeight="1">
      <c r="A680" s="32"/>
      <c r="B680" s="32"/>
      <c r="C680" s="32"/>
      <c r="D680" s="32"/>
      <c r="E680" s="32"/>
    </row>
    <row r="681" spans="1:5" ht="19.5" customHeight="1">
      <c r="A681" s="32"/>
      <c r="B681" s="32"/>
      <c r="C681" s="32"/>
      <c r="D681" s="32"/>
      <c r="E681" s="32"/>
    </row>
    <row r="682" spans="1:5" ht="19.5" customHeight="1">
      <c r="A682" s="32"/>
      <c r="B682" s="32"/>
      <c r="C682" s="32"/>
      <c r="D682" s="32"/>
      <c r="E682" s="32"/>
    </row>
    <row r="683" spans="1:5" ht="19.5" customHeight="1">
      <c r="A683" s="32"/>
      <c r="B683" s="32"/>
      <c r="C683" s="32"/>
      <c r="D683" s="32"/>
      <c r="E683" s="32"/>
    </row>
    <row r="684" spans="1:5" ht="19.5" customHeight="1">
      <c r="A684" s="32"/>
      <c r="B684" s="32"/>
      <c r="C684" s="32"/>
      <c r="D684" s="32"/>
      <c r="E684" s="32"/>
    </row>
    <row r="685" spans="1:5" ht="19.5" customHeight="1">
      <c r="A685" s="32"/>
      <c r="B685" s="32"/>
      <c r="C685" s="32"/>
      <c r="D685" s="32"/>
      <c r="E685" s="32"/>
    </row>
    <row r="686" spans="1:5" ht="19.5" customHeight="1">
      <c r="A686" s="32"/>
      <c r="B686" s="32"/>
      <c r="C686" s="32"/>
      <c r="D686" s="32"/>
      <c r="E686" s="32"/>
    </row>
    <row r="687" spans="1:5" ht="19.5" customHeight="1">
      <c r="A687" s="32"/>
      <c r="B687" s="32"/>
      <c r="C687" s="32"/>
      <c r="D687" s="32"/>
      <c r="E687" s="32"/>
    </row>
    <row r="688" spans="1:5" ht="19.5" customHeight="1">
      <c r="A688" s="32"/>
      <c r="B688" s="32"/>
      <c r="C688" s="32"/>
      <c r="D688" s="32"/>
      <c r="E688" s="32"/>
    </row>
    <row r="689" spans="1:5" ht="19.5" customHeight="1">
      <c r="A689" s="32"/>
      <c r="B689" s="32"/>
      <c r="C689" s="32"/>
      <c r="D689" s="32"/>
      <c r="E689" s="32"/>
    </row>
    <row r="690" spans="1:5" ht="19.5" customHeight="1">
      <c r="A690" s="32"/>
      <c r="B690" s="32"/>
      <c r="C690" s="32"/>
      <c r="D690" s="32"/>
      <c r="E690" s="32"/>
    </row>
    <row r="691" spans="1:5" ht="19.5" customHeight="1">
      <c r="A691" s="32"/>
      <c r="B691" s="32"/>
      <c r="C691" s="32"/>
      <c r="D691" s="32"/>
      <c r="E691" s="32"/>
    </row>
    <row r="692" spans="1:5" ht="19.5" customHeight="1">
      <c r="A692" s="32"/>
      <c r="B692" s="32"/>
      <c r="C692" s="32"/>
      <c r="D692" s="32"/>
      <c r="E692" s="32"/>
    </row>
    <row r="693" spans="1:5" ht="19.5" customHeight="1">
      <c r="A693" s="32"/>
      <c r="B693" s="32"/>
      <c r="C693" s="32"/>
      <c r="D693" s="32"/>
      <c r="E693" s="32"/>
    </row>
    <row r="694" spans="1:5" ht="19.5" customHeight="1">
      <c r="A694" s="32"/>
      <c r="B694" s="32"/>
      <c r="C694" s="32"/>
      <c r="D694" s="32"/>
      <c r="E694" s="32"/>
    </row>
    <row r="695" spans="1:5" ht="19.5" customHeight="1">
      <c r="A695" s="32"/>
      <c r="B695" s="32"/>
      <c r="C695" s="32"/>
      <c r="D695" s="32"/>
      <c r="E695" s="32"/>
    </row>
    <row r="696" spans="1:5" ht="19.5" customHeight="1">
      <c r="A696" s="32"/>
      <c r="B696" s="32"/>
      <c r="C696" s="32"/>
      <c r="D696" s="32"/>
      <c r="E696" s="32"/>
    </row>
    <row r="697" spans="1:5" ht="19.5" customHeight="1">
      <c r="A697" s="32"/>
      <c r="B697" s="32"/>
      <c r="C697" s="32"/>
      <c r="D697" s="32"/>
      <c r="E697" s="32"/>
    </row>
    <row r="698" spans="1:5" ht="19.5" customHeight="1">
      <c r="A698" s="32"/>
      <c r="B698" s="32"/>
      <c r="C698" s="32"/>
      <c r="D698" s="32"/>
      <c r="E698" s="32"/>
    </row>
    <row r="699" spans="1:5" ht="19.5" customHeight="1">
      <c r="A699" s="32"/>
      <c r="B699" s="32"/>
      <c r="C699" s="32"/>
      <c r="D699" s="32"/>
      <c r="E699" s="32"/>
    </row>
    <row r="700" spans="1:5" ht="19.5" customHeight="1">
      <c r="A700" s="32"/>
      <c r="B700" s="32"/>
      <c r="C700" s="32"/>
      <c r="D700" s="32"/>
      <c r="E700" s="32"/>
    </row>
    <row r="701" spans="1:5" ht="19.5" customHeight="1">
      <c r="A701" s="32"/>
      <c r="B701" s="32"/>
      <c r="C701" s="32"/>
      <c r="D701" s="32"/>
      <c r="E701" s="32"/>
    </row>
    <row r="702" spans="1:5" ht="19.5" customHeight="1">
      <c r="A702" s="32"/>
      <c r="B702" s="32"/>
      <c r="C702" s="32"/>
      <c r="D702" s="32"/>
      <c r="E702" s="32"/>
    </row>
    <row r="703" spans="1:5" ht="19.5" customHeight="1">
      <c r="A703" s="32"/>
      <c r="B703" s="32"/>
      <c r="C703" s="32"/>
      <c r="D703" s="32"/>
      <c r="E703" s="32"/>
    </row>
    <row r="704" spans="1:5" ht="19.5" customHeight="1">
      <c r="A704" s="32"/>
      <c r="B704" s="32"/>
      <c r="C704" s="32"/>
      <c r="D704" s="32"/>
      <c r="E704" s="32"/>
    </row>
    <row r="705" spans="1:5" ht="19.5" customHeight="1">
      <c r="A705" s="32"/>
      <c r="B705" s="32"/>
      <c r="C705" s="32"/>
      <c r="D705" s="32"/>
      <c r="E705" s="32"/>
    </row>
    <row r="706" spans="1:5" ht="19.5" customHeight="1">
      <c r="A706" s="32"/>
      <c r="B706" s="32"/>
      <c r="C706" s="32"/>
      <c r="D706" s="32"/>
      <c r="E706" s="32"/>
    </row>
    <row r="707" spans="1:5" ht="19.5" customHeight="1">
      <c r="A707" s="32"/>
      <c r="B707" s="32"/>
      <c r="C707" s="32"/>
      <c r="D707" s="32"/>
      <c r="E707" s="32"/>
    </row>
    <row r="708" spans="1:5" ht="19.5" customHeight="1">
      <c r="A708" s="32"/>
      <c r="B708" s="32"/>
      <c r="C708" s="32"/>
      <c r="D708" s="32"/>
      <c r="E708" s="32"/>
    </row>
    <row r="709" spans="1:5" ht="19.5" customHeight="1">
      <c r="A709" s="32"/>
      <c r="B709" s="32"/>
      <c r="C709" s="32"/>
      <c r="D709" s="32"/>
      <c r="E709" s="32"/>
    </row>
    <row r="710" spans="1:5" ht="19.5" customHeight="1">
      <c r="A710" s="32"/>
      <c r="B710" s="32"/>
      <c r="C710" s="32"/>
      <c r="D710" s="32"/>
      <c r="E710" s="32"/>
    </row>
    <row r="711" spans="1:5" ht="19.5" customHeight="1">
      <c r="A711" s="32"/>
      <c r="B711" s="32"/>
      <c r="C711" s="32"/>
      <c r="D711" s="32"/>
      <c r="E711" s="32"/>
    </row>
    <row r="712" spans="1:5" ht="19.5" customHeight="1">
      <c r="A712" s="32"/>
      <c r="B712" s="32"/>
      <c r="C712" s="32"/>
      <c r="D712" s="32"/>
      <c r="E712" s="32"/>
    </row>
    <row r="713" spans="1:5" ht="19.5" customHeight="1">
      <c r="A713" s="32"/>
      <c r="B713" s="32"/>
      <c r="C713" s="32"/>
      <c r="D713" s="32"/>
      <c r="E713" s="32"/>
    </row>
    <row r="714" spans="1:5" ht="19.5" customHeight="1">
      <c r="A714" s="32"/>
      <c r="B714" s="32"/>
      <c r="C714" s="32"/>
      <c r="D714" s="32"/>
      <c r="E714" s="32"/>
    </row>
    <row r="715" spans="1:5" ht="19.5" customHeight="1">
      <c r="A715" s="32"/>
      <c r="B715" s="32"/>
      <c r="C715" s="32"/>
      <c r="D715" s="32"/>
      <c r="E715" s="32"/>
    </row>
    <row r="716" spans="1:5" ht="19.5" customHeight="1">
      <c r="A716" s="32"/>
      <c r="B716" s="32"/>
      <c r="C716" s="32"/>
      <c r="D716" s="32"/>
      <c r="E716" s="32"/>
    </row>
    <row r="717" spans="1:5" ht="19.5" customHeight="1">
      <c r="A717" s="32"/>
      <c r="B717" s="32"/>
      <c r="C717" s="32"/>
      <c r="D717" s="32"/>
      <c r="E717" s="32"/>
    </row>
    <row r="718" spans="1:5" ht="19.5" customHeight="1">
      <c r="A718" s="32"/>
      <c r="B718" s="32"/>
      <c r="C718" s="32"/>
      <c r="D718" s="32"/>
      <c r="E718" s="32"/>
    </row>
    <row r="719" spans="1:5" ht="19.5" customHeight="1">
      <c r="A719" s="32"/>
      <c r="B719" s="32"/>
      <c r="C719" s="32"/>
      <c r="D719" s="32"/>
      <c r="E719" s="32"/>
    </row>
    <row r="720" spans="1:5" ht="19.5" customHeight="1">
      <c r="A720" s="32"/>
      <c r="B720" s="32"/>
      <c r="C720" s="32"/>
      <c r="D720" s="32"/>
      <c r="E720" s="32"/>
    </row>
    <row r="721" spans="1:5" ht="19.5" customHeight="1">
      <c r="A721" s="32"/>
      <c r="B721" s="32"/>
      <c r="C721" s="32"/>
      <c r="D721" s="32"/>
      <c r="E721" s="32"/>
    </row>
    <row r="722" spans="1:5" ht="19.5" customHeight="1">
      <c r="A722" s="32"/>
      <c r="B722" s="32"/>
      <c r="C722" s="32"/>
      <c r="D722" s="32"/>
      <c r="E722" s="32"/>
    </row>
    <row r="723" spans="1:5" ht="19.5" customHeight="1">
      <c r="A723" s="32"/>
      <c r="B723" s="32"/>
      <c r="C723" s="32"/>
      <c r="D723" s="32"/>
      <c r="E723" s="32"/>
    </row>
    <row r="724" spans="1:5" ht="19.5" customHeight="1">
      <c r="A724" s="32"/>
      <c r="B724" s="32"/>
      <c r="C724" s="32"/>
      <c r="D724" s="32"/>
      <c r="E724" s="32"/>
    </row>
    <row r="725" spans="1:5" ht="19.5" customHeight="1">
      <c r="A725" s="32"/>
      <c r="B725" s="32"/>
      <c r="C725" s="32"/>
      <c r="D725" s="32"/>
      <c r="E725" s="32"/>
    </row>
    <row r="726" spans="1:5" ht="19.5" customHeight="1">
      <c r="A726" s="32"/>
      <c r="B726" s="32"/>
      <c r="C726" s="32"/>
      <c r="D726" s="32"/>
      <c r="E726" s="32"/>
    </row>
    <row r="727" spans="1:5" ht="19.5" customHeight="1">
      <c r="A727" s="32"/>
      <c r="B727" s="32"/>
      <c r="C727" s="32"/>
      <c r="D727" s="32"/>
      <c r="E727" s="32"/>
    </row>
    <row r="728" spans="1:5" ht="19.5" customHeight="1">
      <c r="A728" s="32"/>
      <c r="B728" s="32"/>
      <c r="C728" s="32"/>
      <c r="D728" s="32"/>
      <c r="E728" s="32"/>
    </row>
    <row r="729" spans="1:5" ht="19.5" customHeight="1">
      <c r="A729" s="32"/>
      <c r="B729" s="32"/>
      <c r="C729" s="32"/>
      <c r="D729" s="32"/>
      <c r="E729" s="32"/>
    </row>
    <row r="730" spans="1:5" ht="19.5" customHeight="1">
      <c r="A730" s="32"/>
      <c r="B730" s="32"/>
      <c r="C730" s="32"/>
      <c r="D730" s="32"/>
      <c r="E730" s="32"/>
    </row>
    <row r="731" spans="1:5" ht="19.5" customHeight="1">
      <c r="A731" s="32"/>
      <c r="B731" s="32"/>
      <c r="C731" s="32"/>
      <c r="D731" s="32"/>
      <c r="E731" s="32"/>
    </row>
    <row r="732" spans="1:5" ht="19.5" customHeight="1">
      <c r="A732" s="32"/>
      <c r="B732" s="32"/>
      <c r="C732" s="32"/>
      <c r="D732" s="32"/>
      <c r="E732" s="32"/>
    </row>
    <row r="733" spans="1:5" ht="19.5" customHeight="1">
      <c r="A733" s="32"/>
      <c r="B733" s="32"/>
      <c r="C733" s="32"/>
      <c r="D733" s="32"/>
      <c r="E733" s="32"/>
    </row>
    <row r="734" spans="1:5" ht="19.5" customHeight="1">
      <c r="A734" s="32"/>
      <c r="B734" s="32"/>
      <c r="C734" s="32"/>
      <c r="D734" s="32"/>
      <c r="E734" s="32"/>
    </row>
    <row r="735" spans="1:5" ht="19.5" customHeight="1">
      <c r="A735" s="32"/>
      <c r="B735" s="32"/>
      <c r="C735" s="32"/>
      <c r="D735" s="32"/>
      <c r="E735" s="32"/>
    </row>
    <row r="736" spans="1:5" ht="19.5" customHeight="1">
      <c r="A736" s="32"/>
      <c r="B736" s="32"/>
      <c r="C736" s="32"/>
      <c r="D736" s="32"/>
      <c r="E736" s="32"/>
    </row>
    <row r="737" spans="1:5" ht="19.5" customHeight="1">
      <c r="A737" s="32"/>
      <c r="B737" s="32"/>
      <c r="C737" s="32"/>
      <c r="D737" s="32"/>
      <c r="E737" s="32"/>
    </row>
    <row r="738" spans="1:5" ht="19.5" customHeight="1">
      <c r="A738" s="32"/>
      <c r="B738" s="32"/>
      <c r="C738" s="32"/>
      <c r="D738" s="32"/>
      <c r="E738" s="32"/>
    </row>
    <row r="739" spans="1:5" ht="19.5" customHeight="1">
      <c r="A739" s="32"/>
      <c r="B739" s="32"/>
      <c r="C739" s="32"/>
      <c r="D739" s="32"/>
      <c r="E739" s="32"/>
    </row>
    <row r="740" spans="1:5" ht="19.5" customHeight="1">
      <c r="A740" s="32"/>
      <c r="B740" s="32"/>
      <c r="C740" s="32"/>
      <c r="D740" s="32"/>
      <c r="E740" s="32"/>
    </row>
    <row r="741" spans="1:5" ht="19.5" customHeight="1">
      <c r="A741" s="32"/>
      <c r="B741" s="32"/>
      <c r="C741" s="32"/>
      <c r="D741" s="32"/>
      <c r="E741" s="32"/>
    </row>
    <row r="742" spans="1:5" ht="19.5" customHeight="1">
      <c r="A742" s="32"/>
      <c r="B742" s="32"/>
      <c r="C742" s="32"/>
      <c r="D742" s="32"/>
      <c r="E742" s="32"/>
    </row>
    <row r="743" spans="1:5" ht="19.5" customHeight="1">
      <c r="A743" s="32"/>
      <c r="B743" s="32"/>
      <c r="C743" s="32"/>
      <c r="D743" s="32"/>
      <c r="E743" s="32"/>
    </row>
    <row r="744" spans="1:5" ht="19.5" customHeight="1">
      <c r="A744" s="32"/>
      <c r="B744" s="32"/>
      <c r="C744" s="32"/>
      <c r="D744" s="32"/>
      <c r="E744" s="32"/>
    </row>
    <row r="745" spans="1:5" ht="19.5" customHeight="1">
      <c r="A745" s="32"/>
      <c r="B745" s="32"/>
      <c r="C745" s="32"/>
      <c r="D745" s="32"/>
      <c r="E745" s="32"/>
    </row>
    <row r="746" spans="1:5" ht="19.5" customHeight="1">
      <c r="A746" s="32"/>
      <c r="B746" s="32"/>
      <c r="C746" s="32"/>
      <c r="D746" s="32"/>
      <c r="E746" s="32"/>
    </row>
    <row r="747" spans="1:5" ht="19.5" customHeight="1">
      <c r="A747" s="32"/>
      <c r="B747" s="32"/>
      <c r="C747" s="32"/>
      <c r="D747" s="32"/>
      <c r="E747" s="32"/>
    </row>
    <row r="748" spans="1:5" ht="19.5" customHeight="1">
      <c r="A748" s="32"/>
      <c r="B748" s="32"/>
      <c r="C748" s="32"/>
      <c r="D748" s="32"/>
      <c r="E748" s="32"/>
    </row>
    <row r="749" spans="1:5" ht="19.5" customHeight="1">
      <c r="A749" s="32"/>
      <c r="B749" s="32"/>
      <c r="C749" s="32"/>
      <c r="D749" s="32"/>
      <c r="E749" s="32"/>
    </row>
    <row r="750" spans="1:5" ht="19.5" customHeight="1">
      <c r="A750" s="32"/>
      <c r="B750" s="32"/>
      <c r="C750" s="32"/>
      <c r="D750" s="32"/>
      <c r="E750" s="32"/>
    </row>
    <row r="751" spans="1:5" ht="19.5" customHeight="1">
      <c r="A751" s="32"/>
      <c r="B751" s="32"/>
      <c r="C751" s="32"/>
      <c r="D751" s="32"/>
      <c r="E751" s="32"/>
    </row>
    <row r="752" spans="1:5" ht="19.5" customHeight="1">
      <c r="A752" s="32"/>
      <c r="B752" s="32"/>
      <c r="C752" s="32"/>
      <c r="D752" s="32"/>
      <c r="E752" s="32"/>
    </row>
    <row r="753" spans="1:5" ht="19.5" customHeight="1">
      <c r="A753" s="32"/>
      <c r="B753" s="32"/>
      <c r="C753" s="32"/>
      <c r="D753" s="32"/>
      <c r="E753" s="32"/>
    </row>
    <row r="754" spans="1:5" ht="19.5" customHeight="1">
      <c r="A754" s="32"/>
      <c r="B754" s="32"/>
      <c r="C754" s="32"/>
      <c r="D754" s="32"/>
      <c r="E754" s="32"/>
    </row>
    <row r="755" spans="1:5" ht="19.5" customHeight="1">
      <c r="A755" s="32"/>
      <c r="B755" s="32"/>
      <c r="C755" s="32"/>
      <c r="D755" s="32"/>
      <c r="E755" s="32"/>
    </row>
    <row r="756" spans="1:5" ht="19.5" customHeight="1">
      <c r="A756" s="32"/>
      <c r="B756" s="32"/>
      <c r="C756" s="32"/>
      <c r="D756" s="32"/>
      <c r="E756" s="32"/>
    </row>
    <row r="757" spans="1:5" ht="19.5" customHeight="1">
      <c r="A757" s="32"/>
      <c r="B757" s="32"/>
      <c r="C757" s="32"/>
      <c r="D757" s="32"/>
      <c r="E757" s="32"/>
    </row>
    <row r="758" spans="1:5" ht="19.5" customHeight="1">
      <c r="A758" s="32"/>
      <c r="B758" s="32"/>
      <c r="C758" s="32"/>
      <c r="D758" s="32"/>
      <c r="E758" s="32"/>
    </row>
    <row r="759" spans="1:5" ht="19.5" customHeight="1">
      <c r="A759" s="32"/>
      <c r="B759" s="32"/>
      <c r="C759" s="32"/>
      <c r="D759" s="32"/>
      <c r="E759" s="32"/>
    </row>
    <row r="760" spans="1:5" ht="19.5" customHeight="1">
      <c r="A760" s="32"/>
      <c r="B760" s="32"/>
      <c r="C760" s="32"/>
      <c r="D760" s="32"/>
      <c r="E760" s="32"/>
    </row>
    <row r="761" spans="1:5" ht="19.5" customHeight="1">
      <c r="A761" s="32"/>
      <c r="B761" s="32"/>
      <c r="C761" s="32"/>
      <c r="D761" s="32"/>
      <c r="E761" s="32"/>
    </row>
    <row r="762" spans="1:5" ht="19.5" customHeight="1">
      <c r="A762" s="32"/>
      <c r="B762" s="32"/>
      <c r="C762" s="32"/>
      <c r="D762" s="32"/>
      <c r="E762" s="32"/>
    </row>
    <row r="763" spans="1:5" ht="19.5" customHeight="1">
      <c r="A763" s="32"/>
      <c r="B763" s="32"/>
      <c r="C763" s="32"/>
      <c r="D763" s="32"/>
      <c r="E763" s="32"/>
    </row>
    <row r="764" spans="1:5" ht="19.5" customHeight="1">
      <c r="A764" s="32"/>
      <c r="B764" s="32"/>
      <c r="C764" s="32"/>
      <c r="D764" s="32"/>
      <c r="E764" s="32"/>
    </row>
    <row r="765" spans="1:5" ht="19.5" customHeight="1">
      <c r="A765" s="32"/>
      <c r="B765" s="32"/>
      <c r="C765" s="32"/>
      <c r="D765" s="32"/>
      <c r="E765" s="32"/>
    </row>
    <row r="766" spans="1:5" ht="19.5" customHeight="1">
      <c r="A766" s="32"/>
      <c r="B766" s="32"/>
      <c r="C766" s="32"/>
      <c r="D766" s="32"/>
      <c r="E766" s="32"/>
    </row>
    <row r="767" spans="1:5" ht="19.5" customHeight="1">
      <c r="A767" s="32"/>
      <c r="B767" s="32"/>
      <c r="C767" s="32"/>
      <c r="D767" s="32"/>
      <c r="E767" s="32"/>
    </row>
    <row r="768" spans="1:5" ht="19.5" customHeight="1">
      <c r="A768" s="32"/>
      <c r="B768" s="32"/>
      <c r="C768" s="32"/>
      <c r="D768" s="32"/>
      <c r="E768" s="32"/>
    </row>
    <row r="769" spans="1:5" ht="19.5" customHeight="1">
      <c r="A769" s="32"/>
      <c r="B769" s="32"/>
      <c r="C769" s="32"/>
      <c r="D769" s="32"/>
      <c r="E769" s="32"/>
    </row>
    <row r="770" spans="1:5" ht="19.5" customHeight="1">
      <c r="A770" s="32"/>
      <c r="B770" s="32"/>
      <c r="C770" s="32"/>
      <c r="D770" s="32"/>
      <c r="E770" s="32"/>
    </row>
    <row r="771" spans="1:5" ht="19.5" customHeight="1">
      <c r="A771" s="32"/>
      <c r="B771" s="32"/>
      <c r="C771" s="32"/>
      <c r="D771" s="32"/>
      <c r="E771" s="32"/>
    </row>
    <row r="772" spans="1:5" ht="19.5" customHeight="1">
      <c r="A772" s="32"/>
      <c r="B772" s="32"/>
      <c r="C772" s="32"/>
      <c r="D772" s="32"/>
      <c r="E772" s="32"/>
    </row>
    <row r="773" spans="1:5" ht="19.5" customHeight="1">
      <c r="A773" s="32"/>
      <c r="B773" s="32"/>
      <c r="C773" s="32"/>
      <c r="D773" s="32"/>
      <c r="E773" s="32"/>
    </row>
    <row r="774" spans="1:5" ht="19.5" customHeight="1">
      <c r="A774" s="32"/>
      <c r="B774" s="32"/>
      <c r="C774" s="32"/>
      <c r="D774" s="32"/>
      <c r="E774" s="32"/>
    </row>
    <row r="775" spans="1:5" ht="19.5" customHeight="1">
      <c r="A775" s="32"/>
      <c r="B775" s="32"/>
      <c r="C775" s="32"/>
      <c r="D775" s="32"/>
      <c r="E775" s="32"/>
    </row>
    <row r="776" spans="1:5" ht="19.5" customHeight="1">
      <c r="A776" s="32"/>
      <c r="B776" s="32"/>
      <c r="C776" s="32"/>
      <c r="D776" s="32"/>
      <c r="E776" s="32"/>
    </row>
    <row r="777" spans="1:5" ht="19.5" customHeight="1">
      <c r="A777" s="32"/>
      <c r="B777" s="32"/>
      <c r="C777" s="32"/>
      <c r="D777" s="32"/>
      <c r="E777" s="32"/>
    </row>
    <row r="778" spans="1:5" ht="19.5" customHeight="1">
      <c r="A778" s="32"/>
      <c r="B778" s="32"/>
      <c r="C778" s="32"/>
      <c r="D778" s="32"/>
      <c r="E778" s="32"/>
    </row>
    <row r="779" spans="1:5" ht="19.5" customHeight="1">
      <c r="A779" s="32"/>
      <c r="B779" s="32"/>
      <c r="C779" s="32"/>
      <c r="D779" s="32"/>
      <c r="E779" s="32"/>
    </row>
    <row r="780" spans="1:5" ht="19.5" customHeight="1">
      <c r="A780" s="32"/>
      <c r="B780" s="32"/>
      <c r="C780" s="32"/>
      <c r="D780" s="32"/>
      <c r="E780" s="32"/>
    </row>
    <row r="781" spans="1:5" ht="19.5" customHeight="1">
      <c r="A781" s="32"/>
      <c r="B781" s="32"/>
      <c r="C781" s="32"/>
      <c r="D781" s="32"/>
      <c r="E781" s="32"/>
    </row>
    <row r="782" spans="1:5" ht="19.5" customHeight="1">
      <c r="A782" s="32"/>
      <c r="B782" s="32"/>
      <c r="C782" s="32"/>
      <c r="D782" s="32"/>
      <c r="E782" s="32"/>
    </row>
    <row r="783" spans="1:5" ht="19.5" customHeight="1">
      <c r="A783" s="32"/>
      <c r="B783" s="32"/>
      <c r="C783" s="32"/>
      <c r="D783" s="32"/>
      <c r="E783" s="32"/>
    </row>
    <row r="784" spans="1:5" ht="19.5" customHeight="1">
      <c r="A784" s="32"/>
      <c r="B784" s="32"/>
      <c r="C784" s="32"/>
      <c r="D784" s="32"/>
      <c r="E784" s="32"/>
    </row>
    <row r="785" spans="1:5" ht="19.5" customHeight="1">
      <c r="A785" s="32"/>
      <c r="B785" s="32"/>
      <c r="C785" s="32"/>
      <c r="D785" s="32"/>
      <c r="E785" s="32"/>
    </row>
    <row r="786" spans="1:5" ht="19.5" customHeight="1">
      <c r="A786" s="32"/>
      <c r="B786" s="32"/>
      <c r="C786" s="32"/>
      <c r="D786" s="32"/>
      <c r="E786" s="32"/>
    </row>
    <row r="787" spans="1:5" ht="19.5" customHeight="1">
      <c r="A787" s="32"/>
      <c r="B787" s="32"/>
      <c r="C787" s="32"/>
      <c r="D787" s="32"/>
      <c r="E787" s="32"/>
    </row>
    <row r="788" spans="1:5" ht="19.5" customHeight="1">
      <c r="A788" s="32"/>
      <c r="B788" s="32"/>
      <c r="C788" s="32"/>
      <c r="D788" s="32"/>
      <c r="E788" s="32"/>
    </row>
    <row r="789" spans="1:5" ht="19.5" customHeight="1">
      <c r="A789" s="32"/>
      <c r="B789" s="32"/>
      <c r="C789" s="32"/>
      <c r="D789" s="32"/>
      <c r="E789" s="32"/>
    </row>
    <row r="790" spans="1:5" ht="19.5" customHeight="1">
      <c r="A790" s="32"/>
      <c r="B790" s="32"/>
      <c r="C790" s="32"/>
      <c r="D790" s="32"/>
      <c r="E790" s="32"/>
    </row>
    <row r="791" spans="1:5" ht="19.5" customHeight="1">
      <c r="A791" s="32"/>
      <c r="B791" s="32"/>
      <c r="C791" s="32"/>
      <c r="D791" s="32"/>
      <c r="E791" s="32"/>
    </row>
    <row r="792" spans="1:5" ht="19.5" customHeight="1">
      <c r="A792" s="32"/>
      <c r="B792" s="32"/>
      <c r="C792" s="32"/>
      <c r="D792" s="32"/>
      <c r="E792" s="32"/>
    </row>
    <row r="793" spans="1:5" ht="19.5" customHeight="1">
      <c r="A793" s="32"/>
      <c r="B793" s="32"/>
      <c r="C793" s="32"/>
      <c r="D793" s="32"/>
      <c r="E793" s="32"/>
    </row>
    <row r="794" spans="1:5" ht="19.5" customHeight="1">
      <c r="A794" s="32"/>
      <c r="B794" s="32"/>
      <c r="C794" s="32"/>
      <c r="D794" s="32"/>
      <c r="E794" s="32"/>
    </row>
    <row r="795" spans="1:5" ht="19.5" customHeight="1">
      <c r="A795" s="32"/>
      <c r="B795" s="32"/>
      <c r="C795" s="32"/>
      <c r="D795" s="32"/>
      <c r="E795" s="32"/>
    </row>
    <row r="796" spans="1:5" ht="19.5" customHeight="1">
      <c r="A796" s="32"/>
      <c r="B796" s="32"/>
      <c r="C796" s="32"/>
      <c r="D796" s="32"/>
      <c r="E796" s="32"/>
    </row>
    <row r="797" spans="1:5" ht="19.5" customHeight="1">
      <c r="A797" s="32"/>
      <c r="B797" s="32"/>
      <c r="C797" s="32"/>
      <c r="D797" s="32"/>
      <c r="E797" s="32"/>
    </row>
    <row r="798" spans="1:5" ht="19.5" customHeight="1">
      <c r="A798" s="32"/>
      <c r="B798" s="32"/>
      <c r="C798" s="32"/>
      <c r="D798" s="32"/>
      <c r="E798" s="32"/>
    </row>
    <row r="799" spans="1:5" ht="19.5" customHeight="1">
      <c r="A799" s="32"/>
      <c r="B799" s="32"/>
      <c r="C799" s="32"/>
      <c r="D799" s="32"/>
      <c r="E799" s="32"/>
    </row>
    <row r="800" spans="1:5" ht="19.5" customHeight="1">
      <c r="A800" s="32"/>
      <c r="B800" s="32"/>
      <c r="C800" s="32"/>
      <c r="D800" s="32"/>
      <c r="E800" s="32"/>
    </row>
    <row r="801" spans="1:5" ht="19.5" customHeight="1">
      <c r="A801" s="32"/>
      <c r="B801" s="32"/>
      <c r="C801" s="32"/>
      <c r="D801" s="32"/>
      <c r="E801" s="32"/>
    </row>
    <row r="802" spans="1:5" ht="19.5" customHeight="1">
      <c r="A802" s="32"/>
      <c r="B802" s="32"/>
      <c r="C802" s="32"/>
      <c r="D802" s="32"/>
      <c r="E802" s="32"/>
    </row>
    <row r="803" spans="1:5" ht="19.5" customHeight="1">
      <c r="A803" s="32"/>
      <c r="B803" s="32"/>
      <c r="C803" s="32"/>
      <c r="D803" s="32"/>
      <c r="E803" s="32"/>
    </row>
    <row r="804" spans="1:5" ht="19.5" customHeight="1">
      <c r="A804" s="32"/>
      <c r="B804" s="32"/>
      <c r="C804" s="32"/>
      <c r="D804" s="32"/>
      <c r="E804" s="32"/>
    </row>
    <row r="805" spans="1:5" ht="19.5" customHeight="1">
      <c r="A805" s="32"/>
      <c r="B805" s="32"/>
      <c r="C805" s="32"/>
      <c r="D805" s="32"/>
      <c r="E805" s="32"/>
    </row>
    <row r="806" spans="1:5" ht="19.5" customHeight="1">
      <c r="A806" s="32"/>
      <c r="B806" s="32"/>
      <c r="C806" s="32"/>
      <c r="D806" s="32"/>
      <c r="E806" s="32"/>
    </row>
    <row r="807" spans="1:5" ht="19.5" customHeight="1">
      <c r="A807" s="32"/>
      <c r="B807" s="32"/>
      <c r="C807" s="32"/>
      <c r="D807" s="32"/>
      <c r="E807" s="32"/>
    </row>
    <row r="808" spans="1:5" ht="19.5" customHeight="1">
      <c r="A808" s="32"/>
      <c r="B808" s="32"/>
      <c r="C808" s="32"/>
      <c r="D808" s="32"/>
      <c r="E808" s="32"/>
    </row>
    <row r="809" spans="1:5" ht="19.5" customHeight="1">
      <c r="A809" s="32"/>
      <c r="B809" s="32"/>
      <c r="C809" s="32"/>
      <c r="D809" s="32"/>
      <c r="E809" s="32"/>
    </row>
    <row r="810" spans="1:5" ht="19.5" customHeight="1">
      <c r="A810" s="32"/>
      <c r="B810" s="32"/>
      <c r="C810" s="32"/>
      <c r="D810" s="32"/>
      <c r="E810" s="32"/>
    </row>
    <row r="811" spans="1:5" ht="19.5" customHeight="1">
      <c r="A811" s="32"/>
      <c r="B811" s="32"/>
      <c r="C811" s="32"/>
      <c r="D811" s="32"/>
      <c r="E811" s="32"/>
    </row>
    <row r="812" spans="1:5" ht="19.5" customHeight="1">
      <c r="A812" s="32"/>
      <c r="B812" s="32"/>
      <c r="C812" s="32"/>
      <c r="D812" s="32"/>
      <c r="E812" s="32"/>
    </row>
    <row r="813" spans="1:5" ht="19.5" customHeight="1">
      <c r="A813" s="32"/>
      <c r="B813" s="32"/>
      <c r="C813" s="32"/>
      <c r="D813" s="32"/>
      <c r="E813" s="32"/>
    </row>
    <row r="814" spans="1:5" ht="19.5" customHeight="1">
      <c r="A814" s="32"/>
      <c r="B814" s="32"/>
      <c r="C814" s="32"/>
      <c r="D814" s="32"/>
      <c r="E814" s="32"/>
    </row>
    <row r="815" spans="1:5" ht="19.5" customHeight="1">
      <c r="A815" s="32"/>
      <c r="B815" s="32"/>
      <c r="C815" s="32"/>
      <c r="D815" s="32"/>
      <c r="E815" s="32"/>
    </row>
    <row r="816" spans="1:5" ht="19.5" customHeight="1">
      <c r="A816" s="32"/>
      <c r="B816" s="32"/>
      <c r="C816" s="32"/>
      <c r="D816" s="32"/>
      <c r="E816" s="32"/>
    </row>
    <row r="817" spans="1:5" ht="19.5" customHeight="1">
      <c r="A817" s="32"/>
      <c r="B817" s="32"/>
      <c r="C817" s="32"/>
      <c r="D817" s="32"/>
      <c r="E817" s="32"/>
    </row>
    <row r="818" spans="1:5" ht="19.5" customHeight="1">
      <c r="A818" s="32"/>
      <c r="B818" s="32"/>
      <c r="C818" s="32"/>
      <c r="D818" s="32"/>
      <c r="E818" s="32"/>
    </row>
    <row r="819" spans="1:5" ht="19.5" customHeight="1">
      <c r="A819" s="32"/>
      <c r="B819" s="32"/>
      <c r="C819" s="32"/>
      <c r="D819" s="32"/>
      <c r="E819" s="32"/>
    </row>
    <row r="820" spans="1:5" ht="19.5" customHeight="1">
      <c r="A820" s="32"/>
      <c r="B820" s="32"/>
      <c r="C820" s="32"/>
      <c r="D820" s="32"/>
      <c r="E820" s="32"/>
    </row>
    <row r="821" spans="1:5" ht="19.5" customHeight="1">
      <c r="A821" s="32"/>
      <c r="B821" s="32"/>
      <c r="C821" s="32"/>
      <c r="D821" s="32"/>
      <c r="E821" s="32"/>
    </row>
    <row r="822" spans="1:5" ht="19.5" customHeight="1">
      <c r="A822" s="32"/>
      <c r="B822" s="32"/>
      <c r="C822" s="32"/>
      <c r="D822" s="32"/>
      <c r="E822" s="32"/>
    </row>
    <row r="823" spans="1:5" ht="19.5" customHeight="1">
      <c r="A823" s="32"/>
      <c r="B823" s="32"/>
      <c r="C823" s="32"/>
      <c r="D823" s="32"/>
      <c r="E823" s="32"/>
    </row>
    <row r="824" spans="1:5" ht="19.5" customHeight="1">
      <c r="A824" s="32"/>
      <c r="B824" s="32"/>
      <c r="C824" s="32"/>
      <c r="D824" s="32"/>
      <c r="E824" s="32"/>
    </row>
    <row r="825" spans="1:5" ht="19.5" customHeight="1">
      <c r="A825" s="32"/>
      <c r="B825" s="32"/>
      <c r="C825" s="32"/>
      <c r="D825" s="32"/>
      <c r="E825" s="32"/>
    </row>
    <row r="826" spans="1:5" ht="19.5" customHeight="1">
      <c r="A826" s="32"/>
      <c r="B826" s="32"/>
      <c r="C826" s="32"/>
      <c r="D826" s="32"/>
      <c r="E826" s="32"/>
    </row>
    <row r="827" spans="1:5" ht="19.5" customHeight="1">
      <c r="A827" s="32"/>
      <c r="B827" s="32"/>
      <c r="C827" s="32"/>
      <c r="D827" s="32"/>
      <c r="E827" s="32"/>
    </row>
    <row r="828" spans="1:5" ht="19.5" customHeight="1">
      <c r="A828" s="32"/>
      <c r="B828" s="32"/>
      <c r="C828" s="32"/>
      <c r="D828" s="32"/>
      <c r="E828" s="32"/>
    </row>
    <row r="829" spans="1:5" ht="19.5" customHeight="1">
      <c r="A829" s="32"/>
      <c r="B829" s="32"/>
      <c r="C829" s="32"/>
      <c r="D829" s="32"/>
      <c r="E829" s="32"/>
    </row>
    <row r="830" spans="1:5" ht="19.5" customHeight="1">
      <c r="A830" s="32"/>
      <c r="B830" s="32"/>
      <c r="C830" s="32"/>
      <c r="D830" s="32"/>
      <c r="E830" s="32"/>
    </row>
    <row r="831" spans="1:5" ht="19.5" customHeight="1">
      <c r="A831" s="32"/>
      <c r="B831" s="32"/>
      <c r="C831" s="32"/>
      <c r="D831" s="32"/>
      <c r="E831" s="32"/>
    </row>
    <row r="832" spans="1:5" ht="19.5" customHeight="1">
      <c r="A832" s="32"/>
      <c r="B832" s="32"/>
      <c r="C832" s="32"/>
      <c r="D832" s="32"/>
      <c r="E832" s="32"/>
    </row>
    <row r="833" spans="1:5" ht="19.5" customHeight="1">
      <c r="A833" s="32"/>
      <c r="B833" s="32"/>
      <c r="C833" s="32"/>
      <c r="D833" s="32"/>
      <c r="E833" s="32"/>
    </row>
    <row r="834" spans="1:5" ht="19.5" customHeight="1">
      <c r="A834" s="32"/>
      <c r="B834" s="32"/>
      <c r="C834" s="32"/>
      <c r="D834" s="32"/>
      <c r="E834" s="32"/>
    </row>
    <row r="835" spans="1:5" ht="19.5" customHeight="1">
      <c r="A835" s="32"/>
      <c r="B835" s="32"/>
      <c r="C835" s="32"/>
      <c r="D835" s="32"/>
      <c r="E835" s="32"/>
    </row>
    <row r="836" spans="1:5" ht="19.5" customHeight="1">
      <c r="A836" s="32"/>
      <c r="B836" s="32"/>
      <c r="C836" s="32"/>
      <c r="D836" s="32"/>
      <c r="E836" s="32"/>
    </row>
    <row r="837" spans="1:5" ht="19.5" customHeight="1">
      <c r="A837" s="32"/>
      <c r="B837" s="32"/>
      <c r="C837" s="32"/>
      <c r="D837" s="32"/>
      <c r="E837" s="32"/>
    </row>
    <row r="838" spans="1:5" ht="19.5" customHeight="1">
      <c r="A838" s="32"/>
      <c r="B838" s="32"/>
      <c r="C838" s="32"/>
      <c r="D838" s="32"/>
      <c r="E838" s="32"/>
    </row>
    <row r="839" spans="1:5" ht="19.5" customHeight="1">
      <c r="A839" s="32"/>
      <c r="B839" s="32"/>
      <c r="C839" s="32"/>
      <c r="D839" s="32"/>
      <c r="E839" s="32"/>
    </row>
    <row r="840" spans="1:5" ht="19.5" customHeight="1">
      <c r="A840" s="32"/>
      <c r="B840" s="32"/>
      <c r="C840" s="32"/>
      <c r="D840" s="32"/>
      <c r="E840" s="32"/>
    </row>
    <row r="841" spans="1:5" ht="19.5" customHeight="1">
      <c r="A841" s="32"/>
      <c r="B841" s="32"/>
      <c r="C841" s="32"/>
      <c r="D841" s="32"/>
      <c r="E841" s="32"/>
    </row>
    <row r="842" spans="1:5" ht="19.5" customHeight="1">
      <c r="A842" s="32"/>
      <c r="B842" s="32"/>
      <c r="C842" s="32"/>
      <c r="D842" s="32"/>
      <c r="E842" s="32"/>
    </row>
    <row r="843" spans="1:5" ht="19.5" customHeight="1">
      <c r="A843" s="32"/>
      <c r="B843" s="32"/>
      <c r="C843" s="32"/>
      <c r="D843" s="32"/>
      <c r="E843" s="32"/>
    </row>
    <row r="844" spans="1:5" ht="19.5" customHeight="1">
      <c r="A844" s="32"/>
      <c r="B844" s="32"/>
      <c r="C844" s="32"/>
      <c r="D844" s="32"/>
      <c r="E844" s="32"/>
    </row>
    <row r="845" spans="1:5" ht="19.5" customHeight="1">
      <c r="A845" s="32"/>
      <c r="B845" s="32"/>
      <c r="C845" s="32"/>
      <c r="D845" s="32"/>
      <c r="E845" s="32"/>
    </row>
    <row r="846" spans="1:5" ht="19.5" customHeight="1">
      <c r="A846" s="32"/>
      <c r="B846" s="32"/>
      <c r="C846" s="32"/>
      <c r="D846" s="32"/>
      <c r="E846" s="32"/>
    </row>
    <row r="847" spans="1:5" ht="19.5" customHeight="1">
      <c r="A847" s="32"/>
      <c r="B847" s="32"/>
      <c r="C847" s="32"/>
      <c r="D847" s="32"/>
      <c r="E847" s="32"/>
    </row>
    <row r="848" spans="1:5" ht="19.5" customHeight="1">
      <c r="A848" s="32"/>
      <c r="B848" s="32"/>
      <c r="C848" s="32"/>
      <c r="D848" s="32"/>
      <c r="E848" s="32"/>
    </row>
    <row r="849" spans="1:5" ht="19.5" customHeight="1">
      <c r="A849" s="32"/>
      <c r="B849" s="32"/>
      <c r="C849" s="32"/>
      <c r="D849" s="32"/>
      <c r="E849" s="32"/>
    </row>
    <row r="850" spans="1:5" ht="19.5" customHeight="1">
      <c r="A850" s="32"/>
      <c r="B850" s="32"/>
      <c r="C850" s="32"/>
      <c r="D850" s="32"/>
      <c r="E850" s="32"/>
    </row>
    <row r="851" spans="1:5" ht="19.5" customHeight="1">
      <c r="A851" s="32"/>
      <c r="B851" s="32"/>
      <c r="C851" s="32"/>
      <c r="D851" s="32"/>
      <c r="E851" s="32"/>
    </row>
    <row r="852" spans="1:5" ht="19.5" customHeight="1">
      <c r="A852" s="32"/>
      <c r="B852" s="32"/>
      <c r="C852" s="32"/>
      <c r="D852" s="32"/>
      <c r="E852" s="32"/>
    </row>
    <row r="853" spans="1:5" ht="19.5" customHeight="1">
      <c r="A853" s="32"/>
      <c r="B853" s="32"/>
      <c r="C853" s="32"/>
      <c r="D853" s="32"/>
      <c r="E853" s="32"/>
    </row>
    <row r="854" spans="1:5" ht="19.5" customHeight="1">
      <c r="A854" s="32"/>
      <c r="B854" s="32"/>
      <c r="C854" s="32"/>
      <c r="D854" s="32"/>
      <c r="E854" s="32"/>
    </row>
    <row r="855" spans="1:5" ht="19.5" customHeight="1">
      <c r="A855" s="32"/>
      <c r="B855" s="32"/>
      <c r="C855" s="32"/>
      <c r="D855" s="32"/>
      <c r="E855" s="32"/>
    </row>
    <row r="856" spans="1:5" ht="19.5" customHeight="1">
      <c r="A856" s="32"/>
      <c r="B856" s="32"/>
      <c r="C856" s="32"/>
      <c r="D856" s="32"/>
      <c r="E856" s="32"/>
    </row>
    <row r="857" spans="1:5" ht="19.5" customHeight="1">
      <c r="A857" s="32"/>
      <c r="B857" s="32"/>
      <c r="C857" s="32"/>
      <c r="D857" s="32"/>
      <c r="E857" s="32"/>
    </row>
    <row r="858" spans="1:5" ht="19.5" customHeight="1">
      <c r="A858" s="32"/>
      <c r="B858" s="32"/>
      <c r="C858" s="32"/>
      <c r="D858" s="32"/>
      <c r="E858" s="32"/>
    </row>
    <row r="859" spans="1:5" ht="19.5" customHeight="1">
      <c r="A859" s="32"/>
      <c r="B859" s="32"/>
      <c r="C859" s="32"/>
      <c r="D859" s="32"/>
      <c r="E859" s="32"/>
    </row>
    <row r="860" spans="1:5" ht="19.5" customHeight="1">
      <c r="A860" s="32"/>
      <c r="B860" s="32"/>
      <c r="C860" s="32"/>
      <c r="D860" s="32"/>
      <c r="E860" s="32"/>
    </row>
    <row r="861" spans="1:5" ht="19.5" customHeight="1">
      <c r="A861" s="32"/>
      <c r="B861" s="32"/>
      <c r="C861" s="32"/>
      <c r="D861" s="32"/>
      <c r="E861" s="32"/>
    </row>
    <row r="862" spans="1:5" ht="19.5" customHeight="1">
      <c r="A862" s="32"/>
      <c r="B862" s="32"/>
      <c r="C862" s="32"/>
      <c r="D862" s="32"/>
      <c r="E862" s="32"/>
    </row>
    <row r="863" spans="1:5" ht="19.5" customHeight="1">
      <c r="A863" s="32"/>
      <c r="B863" s="32"/>
      <c r="C863" s="32"/>
      <c r="D863" s="32"/>
      <c r="E863" s="32"/>
    </row>
    <row r="864" spans="1:5" ht="19.5" customHeight="1">
      <c r="A864" s="32"/>
      <c r="B864" s="32"/>
      <c r="C864" s="32"/>
      <c r="D864" s="32"/>
      <c r="E864" s="32"/>
    </row>
    <row r="865" spans="1:5" ht="19.5" customHeight="1">
      <c r="A865" s="32"/>
      <c r="B865" s="32"/>
      <c r="C865" s="32"/>
      <c r="D865" s="32"/>
      <c r="E865" s="32"/>
    </row>
    <row r="866" spans="1:5" ht="19.5" customHeight="1">
      <c r="A866" s="32"/>
      <c r="B866" s="32"/>
      <c r="C866" s="32"/>
      <c r="D866" s="32"/>
      <c r="E866" s="32"/>
    </row>
    <row r="867" spans="1:5" ht="19.5" customHeight="1">
      <c r="A867" s="32"/>
      <c r="B867" s="32"/>
      <c r="C867" s="32"/>
      <c r="D867" s="32"/>
      <c r="E867" s="32"/>
    </row>
    <row r="868" spans="1:5" ht="19.5" customHeight="1">
      <c r="A868" s="32"/>
      <c r="B868" s="32"/>
      <c r="C868" s="32"/>
      <c r="D868" s="32"/>
      <c r="E868" s="32"/>
    </row>
    <row r="869" spans="1:5" ht="19.5" customHeight="1">
      <c r="A869" s="32"/>
      <c r="B869" s="32"/>
      <c r="C869" s="32"/>
      <c r="D869" s="32"/>
      <c r="E869" s="32"/>
    </row>
    <row r="870" spans="1:5" ht="19.5" customHeight="1">
      <c r="A870" s="32"/>
      <c r="B870" s="32"/>
      <c r="C870" s="32"/>
      <c r="D870" s="32"/>
      <c r="E870" s="32"/>
    </row>
    <row r="871" spans="1:5" ht="19.5" customHeight="1">
      <c r="A871" s="32"/>
      <c r="B871" s="32"/>
      <c r="C871" s="32"/>
      <c r="D871" s="32"/>
      <c r="E871" s="32"/>
    </row>
    <row r="872" spans="1:5" ht="19.5" customHeight="1">
      <c r="A872" s="32"/>
      <c r="B872" s="32"/>
      <c r="C872" s="32"/>
      <c r="D872" s="32"/>
      <c r="E872" s="32"/>
    </row>
    <row r="873" spans="1:5" ht="19.5" customHeight="1">
      <c r="A873" s="32"/>
      <c r="B873" s="32"/>
      <c r="C873" s="32"/>
      <c r="D873" s="32"/>
      <c r="E873" s="32"/>
    </row>
    <row r="874" spans="1:5" ht="19.5" customHeight="1">
      <c r="A874" s="32"/>
      <c r="B874" s="32"/>
      <c r="C874" s="32"/>
      <c r="D874" s="32"/>
      <c r="E874" s="32"/>
    </row>
    <row r="875" spans="1:5" ht="19.5" customHeight="1">
      <c r="A875" s="32"/>
      <c r="B875" s="32"/>
      <c r="C875" s="32"/>
      <c r="D875" s="32"/>
      <c r="E875" s="32"/>
    </row>
    <row r="876" spans="1:5" ht="19.5" customHeight="1">
      <c r="A876" s="32"/>
      <c r="B876" s="32"/>
      <c r="C876" s="32"/>
      <c r="D876" s="32"/>
      <c r="E876" s="32"/>
    </row>
    <row r="877" spans="1:5" ht="19.5" customHeight="1">
      <c r="A877" s="32"/>
      <c r="B877" s="32"/>
      <c r="C877" s="32"/>
      <c r="D877" s="32"/>
      <c r="E877" s="32"/>
    </row>
    <row r="878" spans="1:5" ht="19.5" customHeight="1">
      <c r="A878" s="32"/>
      <c r="B878" s="32"/>
      <c r="C878" s="32"/>
      <c r="D878" s="32"/>
      <c r="E878" s="32"/>
    </row>
    <row r="879" spans="1:5" ht="19.5" customHeight="1">
      <c r="A879" s="32"/>
      <c r="B879" s="32"/>
      <c r="C879" s="32"/>
      <c r="D879" s="32"/>
      <c r="E879" s="32"/>
    </row>
    <row r="880" spans="1:5" ht="19.5" customHeight="1">
      <c r="A880" s="32"/>
      <c r="B880" s="32"/>
      <c r="C880" s="32"/>
      <c r="D880" s="32"/>
      <c r="E880" s="32"/>
    </row>
    <row r="881" spans="1:5" ht="19.5" customHeight="1">
      <c r="A881" s="32"/>
      <c r="B881" s="32"/>
      <c r="C881" s="32"/>
      <c r="D881" s="32"/>
      <c r="E881" s="32"/>
    </row>
    <row r="882" spans="1:5" ht="19.5" customHeight="1">
      <c r="A882" s="32"/>
      <c r="B882" s="32"/>
      <c r="C882" s="32"/>
      <c r="D882" s="32"/>
      <c r="E882" s="32"/>
    </row>
    <row r="883" spans="1:5" ht="19.5" customHeight="1">
      <c r="A883" s="32"/>
      <c r="B883" s="32"/>
      <c r="C883" s="32"/>
      <c r="D883" s="32"/>
      <c r="E883" s="32"/>
    </row>
    <row r="884" spans="1:5" ht="19.5" customHeight="1">
      <c r="A884" s="32"/>
      <c r="B884" s="32"/>
      <c r="C884" s="32"/>
      <c r="D884" s="32"/>
      <c r="E884" s="32"/>
    </row>
    <row r="885" spans="1:5" ht="19.5" customHeight="1">
      <c r="A885" s="32"/>
      <c r="B885" s="32"/>
      <c r="C885" s="32"/>
      <c r="D885" s="32"/>
      <c r="E885" s="32"/>
    </row>
    <row r="886" spans="1:5" ht="19.5" customHeight="1">
      <c r="A886" s="32"/>
      <c r="B886" s="32"/>
      <c r="C886" s="32"/>
      <c r="D886" s="32"/>
      <c r="E886" s="32"/>
    </row>
    <row r="887" spans="1:5" ht="19.5" customHeight="1">
      <c r="A887" s="32"/>
      <c r="B887" s="32"/>
      <c r="C887" s="32"/>
      <c r="D887" s="32"/>
      <c r="E887" s="32"/>
    </row>
    <row r="888" spans="1:5" ht="19.5" customHeight="1">
      <c r="A888" s="32"/>
      <c r="B888" s="32"/>
      <c r="C888" s="32"/>
      <c r="D888" s="32"/>
      <c r="E888" s="32"/>
    </row>
    <row r="889" spans="1:5" ht="19.5" customHeight="1">
      <c r="A889" s="32"/>
      <c r="B889" s="32"/>
      <c r="C889" s="32"/>
      <c r="D889" s="32"/>
      <c r="E889" s="32"/>
    </row>
    <row r="890" spans="1:5" ht="19.5" customHeight="1">
      <c r="A890" s="32"/>
      <c r="B890" s="32"/>
      <c r="C890" s="32"/>
      <c r="D890" s="32"/>
      <c r="E890" s="32"/>
    </row>
    <row r="891" spans="1:5" ht="19.5" customHeight="1">
      <c r="A891" s="32"/>
      <c r="B891" s="32"/>
      <c r="C891" s="32"/>
      <c r="D891" s="32"/>
      <c r="E891" s="32"/>
    </row>
    <row r="892" spans="1:5" ht="19.5" customHeight="1">
      <c r="A892" s="32"/>
      <c r="B892" s="32"/>
      <c r="C892" s="32"/>
      <c r="D892" s="32"/>
      <c r="E892" s="32"/>
    </row>
    <row r="893" spans="1:5" ht="19.5" customHeight="1">
      <c r="A893" s="32"/>
      <c r="B893" s="32"/>
      <c r="C893" s="32"/>
      <c r="D893" s="32"/>
      <c r="E893" s="32"/>
    </row>
    <row r="894" spans="1:5" ht="19.5" customHeight="1">
      <c r="A894" s="32"/>
      <c r="B894" s="32"/>
      <c r="C894" s="32"/>
      <c r="D894" s="32"/>
      <c r="E894" s="32"/>
    </row>
    <row r="895" spans="1:5" ht="19.5" customHeight="1">
      <c r="A895" s="32"/>
      <c r="B895" s="32"/>
      <c r="C895" s="32"/>
      <c r="D895" s="32"/>
      <c r="E895" s="32"/>
    </row>
    <row r="896" spans="1:5" ht="19.5" customHeight="1">
      <c r="A896" s="32"/>
      <c r="B896" s="32"/>
      <c r="C896" s="32"/>
      <c r="D896" s="32"/>
      <c r="E896" s="32"/>
    </row>
    <row r="897" spans="1:5" ht="19.5" customHeight="1">
      <c r="A897" s="32"/>
      <c r="B897" s="32"/>
      <c r="C897" s="32"/>
      <c r="D897" s="32"/>
      <c r="E897" s="32"/>
    </row>
    <row r="898" spans="1:5" ht="19.5" customHeight="1">
      <c r="A898" s="32"/>
      <c r="B898" s="32"/>
      <c r="C898" s="32"/>
      <c r="D898" s="32"/>
      <c r="E898" s="32"/>
    </row>
    <row r="899" spans="1:5" ht="19.5" customHeight="1">
      <c r="A899" s="32"/>
      <c r="B899" s="32"/>
      <c r="C899" s="32"/>
      <c r="D899" s="32"/>
      <c r="E899" s="32"/>
    </row>
    <row r="900" spans="1:5" ht="19.5" customHeight="1">
      <c r="A900" s="32"/>
      <c r="B900" s="32"/>
      <c r="C900" s="32"/>
      <c r="D900" s="32"/>
      <c r="E900" s="32"/>
    </row>
    <row r="901" spans="1:5" ht="19.5" customHeight="1">
      <c r="A901" s="32"/>
      <c r="B901" s="32"/>
      <c r="C901" s="32"/>
      <c r="D901" s="32"/>
      <c r="E901" s="32"/>
    </row>
    <row r="902" spans="1:5" ht="19.5" customHeight="1">
      <c r="A902" s="32"/>
      <c r="B902" s="32"/>
      <c r="C902" s="32"/>
      <c r="D902" s="32"/>
      <c r="E902" s="32"/>
    </row>
    <row r="903" spans="1:5" ht="19.5" customHeight="1">
      <c r="A903" s="32"/>
      <c r="B903" s="32"/>
      <c r="C903" s="32"/>
      <c r="D903" s="32"/>
      <c r="E903" s="32"/>
    </row>
    <row r="904" spans="1:5" ht="19.5" customHeight="1">
      <c r="A904" s="32"/>
      <c r="B904" s="32"/>
      <c r="C904" s="32"/>
      <c r="D904" s="32"/>
      <c r="E904" s="32"/>
    </row>
    <row r="905" spans="1:5" ht="19.5" customHeight="1">
      <c r="A905" s="32"/>
      <c r="B905" s="32"/>
      <c r="C905" s="32"/>
      <c r="D905" s="32"/>
      <c r="E905" s="32"/>
    </row>
    <row r="906" spans="1:5" ht="19.5" customHeight="1">
      <c r="A906" s="32"/>
      <c r="B906" s="32"/>
      <c r="C906" s="32"/>
      <c r="D906" s="32"/>
      <c r="E906" s="32"/>
    </row>
    <row r="907" spans="1:5" ht="19.5" customHeight="1">
      <c r="A907" s="32"/>
      <c r="B907" s="32"/>
      <c r="C907" s="32"/>
      <c r="D907" s="32"/>
      <c r="E907" s="32"/>
    </row>
    <row r="908" spans="1:5" ht="19.5" customHeight="1">
      <c r="A908" s="32"/>
      <c r="B908" s="32"/>
      <c r="C908" s="32"/>
      <c r="D908" s="32"/>
      <c r="E908" s="32"/>
    </row>
    <row r="909" spans="1:5" ht="19.5" customHeight="1">
      <c r="A909" s="32"/>
      <c r="B909" s="32"/>
      <c r="C909" s="32"/>
      <c r="D909" s="32"/>
      <c r="E909" s="32"/>
    </row>
    <row r="910" spans="1:5" ht="19.5" customHeight="1">
      <c r="A910" s="32"/>
      <c r="B910" s="32"/>
      <c r="C910" s="32"/>
      <c r="D910" s="32"/>
      <c r="E910" s="32"/>
    </row>
    <row r="911" spans="1:5" ht="19.5" customHeight="1">
      <c r="A911" s="32"/>
      <c r="B911" s="32"/>
      <c r="C911" s="32"/>
      <c r="D911" s="32"/>
      <c r="E911" s="32"/>
    </row>
    <row r="912" spans="1:5" ht="19.5" customHeight="1">
      <c r="A912" s="32"/>
      <c r="B912" s="32"/>
      <c r="C912" s="32"/>
      <c r="D912" s="32"/>
      <c r="E912" s="32"/>
    </row>
    <row r="913" spans="1:5" ht="19.5" customHeight="1">
      <c r="A913" s="32"/>
      <c r="B913" s="32"/>
      <c r="C913" s="32"/>
      <c r="D913" s="32"/>
      <c r="E913" s="32"/>
    </row>
    <row r="914" spans="1:5" ht="19.5" customHeight="1">
      <c r="A914" s="32"/>
      <c r="B914" s="32"/>
      <c r="C914" s="32"/>
      <c r="D914" s="32"/>
      <c r="E914" s="32"/>
    </row>
    <row r="915" spans="1:5" ht="19.5" customHeight="1">
      <c r="A915" s="32"/>
      <c r="B915" s="32"/>
      <c r="C915" s="32"/>
      <c r="D915" s="32"/>
      <c r="E915" s="32"/>
    </row>
    <row r="916" spans="1:5" ht="19.5" customHeight="1">
      <c r="A916" s="32"/>
      <c r="B916" s="32"/>
      <c r="C916" s="32"/>
      <c r="D916" s="32"/>
      <c r="E916" s="32"/>
    </row>
    <row r="917" spans="1:5" ht="19.5" customHeight="1">
      <c r="A917" s="32"/>
      <c r="B917" s="32"/>
      <c r="C917" s="32"/>
      <c r="D917" s="32"/>
      <c r="E917" s="32"/>
    </row>
    <row r="918" spans="1:5" ht="19.5" customHeight="1">
      <c r="A918" s="32"/>
      <c r="B918" s="32"/>
      <c r="C918" s="32"/>
      <c r="D918" s="32"/>
      <c r="E918" s="32"/>
    </row>
    <row r="919" spans="1:5" ht="19.5" customHeight="1">
      <c r="A919" s="32"/>
      <c r="B919" s="32"/>
      <c r="C919" s="32"/>
      <c r="D919" s="32"/>
      <c r="E919" s="32"/>
    </row>
    <row r="920" spans="1:5" ht="19.5" customHeight="1">
      <c r="A920" s="32"/>
      <c r="B920" s="32"/>
      <c r="C920" s="32"/>
      <c r="D920" s="32"/>
      <c r="E920" s="32"/>
    </row>
    <row r="921" spans="1:5" ht="19.5" customHeight="1">
      <c r="A921" s="32"/>
      <c r="B921" s="32"/>
      <c r="C921" s="32"/>
      <c r="D921" s="32"/>
      <c r="E921" s="32"/>
    </row>
    <row r="922" spans="1:5" ht="19.5" customHeight="1">
      <c r="A922" s="32"/>
      <c r="B922" s="32"/>
      <c r="C922" s="32"/>
      <c r="D922" s="32"/>
      <c r="E922" s="32"/>
    </row>
    <row r="923" spans="1:5" ht="19.5" customHeight="1">
      <c r="A923" s="32"/>
      <c r="B923" s="32"/>
      <c r="C923" s="32"/>
      <c r="D923" s="32"/>
      <c r="E923" s="32"/>
    </row>
    <row r="924" spans="1:5" ht="19.5" customHeight="1">
      <c r="A924" s="32"/>
      <c r="B924" s="32"/>
      <c r="C924" s="32"/>
      <c r="D924" s="32"/>
      <c r="E924" s="32"/>
    </row>
    <row r="925" spans="1:5" ht="19.5" customHeight="1">
      <c r="A925" s="32"/>
      <c r="B925" s="32"/>
      <c r="C925" s="32"/>
      <c r="D925" s="32"/>
      <c r="E925" s="32"/>
    </row>
    <row r="926" spans="1:5" ht="19.5" customHeight="1">
      <c r="A926" s="32"/>
      <c r="B926" s="32"/>
      <c r="C926" s="32"/>
      <c r="D926" s="32"/>
      <c r="E926" s="32"/>
    </row>
    <row r="927" spans="1:5" ht="19.5" customHeight="1">
      <c r="A927" s="32"/>
      <c r="B927" s="32"/>
      <c r="C927" s="32"/>
      <c r="D927" s="32"/>
      <c r="E927" s="32"/>
    </row>
    <row r="928" spans="1:5" ht="19.5" customHeight="1">
      <c r="A928" s="32"/>
      <c r="B928" s="32"/>
      <c r="C928" s="32"/>
      <c r="D928" s="32"/>
      <c r="E928" s="32"/>
    </row>
    <row r="929" spans="1:5" ht="19.5" customHeight="1">
      <c r="A929" s="32"/>
      <c r="B929" s="32"/>
      <c r="C929" s="32"/>
      <c r="D929" s="32"/>
      <c r="E929" s="32"/>
    </row>
    <row r="930" spans="1:5" ht="19.5" customHeight="1">
      <c r="A930" s="32"/>
      <c r="B930" s="32"/>
      <c r="C930" s="32"/>
      <c r="D930" s="32"/>
      <c r="E930" s="32"/>
    </row>
    <row r="931" spans="1:5" ht="19.5" customHeight="1">
      <c r="A931" s="32"/>
      <c r="B931" s="32"/>
      <c r="C931" s="32"/>
      <c r="D931" s="32"/>
      <c r="E931" s="32"/>
    </row>
    <row r="932" spans="1:5" ht="19.5" customHeight="1">
      <c r="A932" s="32"/>
      <c r="B932" s="32"/>
      <c r="C932" s="32"/>
      <c r="D932" s="32"/>
      <c r="E932" s="32"/>
    </row>
    <row r="933" spans="1:5" ht="19.5" customHeight="1">
      <c r="A933" s="32"/>
      <c r="B933" s="32"/>
      <c r="C933" s="32"/>
      <c r="D933" s="32"/>
      <c r="E933" s="32"/>
    </row>
    <row r="934" spans="1:5" ht="19.5" customHeight="1">
      <c r="A934" s="32"/>
      <c r="B934" s="32"/>
      <c r="C934" s="32"/>
      <c r="D934" s="32"/>
      <c r="E934" s="32"/>
    </row>
    <row r="935" spans="1:5" ht="19.5" customHeight="1">
      <c r="A935" s="32"/>
      <c r="B935" s="32"/>
      <c r="C935" s="32"/>
      <c r="D935" s="32"/>
      <c r="E935" s="32"/>
    </row>
    <row r="936" spans="1:5" ht="19.5" customHeight="1">
      <c r="A936" s="32"/>
      <c r="B936" s="32"/>
      <c r="C936" s="32"/>
      <c r="D936" s="32"/>
      <c r="E936" s="32"/>
    </row>
    <row r="937" spans="1:5" ht="19.5" customHeight="1">
      <c r="A937" s="32"/>
      <c r="B937" s="32"/>
      <c r="C937" s="32"/>
      <c r="D937" s="32"/>
      <c r="E937" s="32"/>
    </row>
    <row r="938" spans="1:5" ht="19.5" customHeight="1">
      <c r="A938" s="32"/>
      <c r="B938" s="32"/>
      <c r="C938" s="32"/>
      <c r="D938" s="32"/>
      <c r="E938" s="32"/>
    </row>
    <row r="939" spans="1:5" ht="19.5" customHeight="1">
      <c r="A939" s="32"/>
      <c r="B939" s="32"/>
      <c r="C939" s="32"/>
      <c r="D939" s="32"/>
      <c r="E939" s="32"/>
    </row>
    <row r="940" spans="1:5" ht="19.5" customHeight="1">
      <c r="A940" s="32"/>
      <c r="B940" s="32"/>
      <c r="C940" s="32"/>
      <c r="D940" s="32"/>
      <c r="E940" s="32"/>
    </row>
    <row r="941" spans="1:5" ht="19.5" customHeight="1">
      <c r="A941" s="32"/>
      <c r="B941" s="32"/>
      <c r="C941" s="32"/>
      <c r="D941" s="32"/>
      <c r="E941" s="32"/>
    </row>
    <row r="942" spans="1:5" ht="19.5" customHeight="1">
      <c r="A942" s="32"/>
      <c r="B942" s="32"/>
      <c r="C942" s="32"/>
      <c r="D942" s="32"/>
      <c r="E942" s="32"/>
    </row>
    <row r="943" spans="1:5" ht="19.5" customHeight="1">
      <c r="A943" s="32"/>
      <c r="B943" s="32"/>
      <c r="C943" s="32"/>
      <c r="D943" s="32"/>
      <c r="E943" s="32"/>
    </row>
    <row r="944" spans="1:5" ht="19.5" customHeight="1">
      <c r="A944" s="32"/>
      <c r="B944" s="32"/>
      <c r="C944" s="32"/>
      <c r="D944" s="32"/>
      <c r="E944" s="32"/>
    </row>
    <row r="945" spans="1:5" ht="19.5" customHeight="1">
      <c r="A945" s="32"/>
      <c r="B945" s="32"/>
      <c r="C945" s="32"/>
      <c r="D945" s="32"/>
      <c r="E945" s="32"/>
    </row>
    <row r="946" spans="1:5" ht="19.5" customHeight="1">
      <c r="A946" s="32"/>
      <c r="B946" s="32"/>
      <c r="C946" s="32"/>
      <c r="D946" s="32"/>
      <c r="E946" s="32"/>
    </row>
    <row r="947" spans="1:5" ht="19.5" customHeight="1">
      <c r="A947" s="32"/>
      <c r="B947" s="32"/>
      <c r="C947" s="32"/>
      <c r="D947" s="32"/>
      <c r="E947" s="32"/>
    </row>
    <row r="948" spans="1:5" ht="19.5" customHeight="1">
      <c r="A948" s="32"/>
      <c r="B948" s="32"/>
      <c r="C948" s="32"/>
      <c r="D948" s="32"/>
      <c r="E948" s="32"/>
    </row>
    <row r="949" spans="1:5" ht="19.5" customHeight="1">
      <c r="A949" s="32"/>
      <c r="B949" s="32"/>
      <c r="C949" s="32"/>
      <c r="D949" s="32"/>
      <c r="E949" s="32"/>
    </row>
    <row r="950" spans="1:5" ht="19.5" customHeight="1">
      <c r="A950" s="32"/>
      <c r="B950" s="32"/>
      <c r="C950" s="32"/>
      <c r="D950" s="32"/>
      <c r="E950" s="32"/>
    </row>
    <row r="951" spans="1:5" ht="19.5" customHeight="1">
      <c r="A951" s="32"/>
      <c r="B951" s="32"/>
      <c r="C951" s="32"/>
      <c r="D951" s="32"/>
      <c r="E951" s="32"/>
    </row>
    <row r="952" spans="1:5" ht="19.5" customHeight="1">
      <c r="A952" s="32"/>
      <c r="B952" s="32"/>
      <c r="C952" s="32"/>
      <c r="D952" s="32"/>
      <c r="E952" s="32"/>
    </row>
    <row r="953" spans="1:5" ht="19.5" customHeight="1">
      <c r="A953" s="32"/>
      <c r="B953" s="32"/>
      <c r="C953" s="32"/>
      <c r="D953" s="32"/>
      <c r="E953" s="32"/>
    </row>
    <row r="954" spans="1:5" ht="19.5" customHeight="1">
      <c r="A954" s="32"/>
      <c r="B954" s="32"/>
      <c r="C954" s="32"/>
      <c r="D954" s="32"/>
      <c r="E954" s="32"/>
    </row>
    <row r="955" spans="1:5" ht="19.5" customHeight="1">
      <c r="A955" s="32"/>
      <c r="B955" s="32"/>
      <c r="C955" s="32"/>
      <c r="D955" s="32"/>
      <c r="E955" s="32"/>
    </row>
    <row r="956" spans="1:5" ht="19.5" customHeight="1">
      <c r="A956" s="32"/>
      <c r="B956" s="32"/>
      <c r="C956" s="32"/>
      <c r="D956" s="32"/>
      <c r="E956" s="32"/>
    </row>
    <row r="957" spans="1:5" ht="19.5" customHeight="1">
      <c r="A957" s="32"/>
      <c r="B957" s="32"/>
      <c r="C957" s="32"/>
      <c r="D957" s="32"/>
      <c r="E957" s="32"/>
    </row>
    <row r="958" spans="1:5" ht="19.5" customHeight="1">
      <c r="A958" s="32"/>
      <c r="B958" s="32"/>
      <c r="C958" s="32"/>
      <c r="D958" s="32"/>
      <c r="E958" s="32"/>
    </row>
    <row r="959" spans="1:5" ht="19.5" customHeight="1">
      <c r="A959" s="32"/>
      <c r="B959" s="32"/>
      <c r="C959" s="32"/>
      <c r="D959" s="32"/>
      <c r="E959" s="32"/>
    </row>
    <row r="960" spans="1:5" ht="19.5" customHeight="1">
      <c r="A960" s="32"/>
      <c r="B960" s="32"/>
      <c r="C960" s="32"/>
      <c r="D960" s="32"/>
      <c r="E960" s="32"/>
    </row>
    <row r="961" spans="1:5" ht="19.5" customHeight="1">
      <c r="A961" s="32"/>
      <c r="B961" s="32"/>
      <c r="C961" s="32"/>
      <c r="D961" s="32"/>
      <c r="E961" s="32"/>
    </row>
    <row r="962" spans="1:5" ht="19.5" customHeight="1">
      <c r="A962" s="32"/>
      <c r="B962" s="32"/>
      <c r="C962" s="32"/>
      <c r="D962" s="32"/>
      <c r="E962" s="32"/>
    </row>
    <row r="963" spans="1:5" ht="19.5" customHeight="1">
      <c r="A963" s="32"/>
      <c r="B963" s="32"/>
      <c r="C963" s="32"/>
      <c r="D963" s="32"/>
      <c r="E963" s="32"/>
    </row>
    <row r="964" spans="1:5" ht="19.5" customHeight="1">
      <c r="A964" s="32"/>
      <c r="B964" s="32"/>
      <c r="C964" s="32"/>
      <c r="D964" s="32"/>
      <c r="E964" s="32"/>
    </row>
    <row r="965" spans="1:5" ht="19.5" customHeight="1">
      <c r="A965" s="32"/>
      <c r="B965" s="32"/>
      <c r="C965" s="32"/>
      <c r="D965" s="32"/>
      <c r="E965" s="32"/>
    </row>
    <row r="966" spans="1:5" ht="19.5" customHeight="1">
      <c r="A966" s="32"/>
      <c r="B966" s="32"/>
      <c r="C966" s="32"/>
      <c r="D966" s="32"/>
      <c r="E966" s="32"/>
    </row>
    <row r="967" spans="1:5" ht="19.5" customHeight="1">
      <c r="A967" s="32"/>
      <c r="B967" s="32"/>
      <c r="C967" s="32"/>
      <c r="D967" s="32"/>
      <c r="E967" s="32"/>
    </row>
    <row r="968" spans="1:5" ht="19.5" customHeight="1">
      <c r="A968" s="32"/>
      <c r="B968" s="32"/>
      <c r="C968" s="32"/>
      <c r="D968" s="32"/>
      <c r="E968" s="32"/>
    </row>
    <row r="969" spans="1:5" ht="19.5" customHeight="1">
      <c r="A969" s="32"/>
      <c r="B969" s="32"/>
      <c r="C969" s="32"/>
      <c r="D969" s="32"/>
      <c r="E969" s="32"/>
    </row>
    <row r="970" spans="1:5" ht="19.5" customHeight="1">
      <c r="A970" s="32"/>
      <c r="B970" s="32"/>
      <c r="C970" s="32"/>
      <c r="D970" s="32"/>
      <c r="E970" s="32"/>
    </row>
    <row r="971" spans="1:5" ht="19.5" customHeight="1">
      <c r="A971" s="32"/>
      <c r="B971" s="32"/>
      <c r="C971" s="32"/>
      <c r="D971" s="32"/>
      <c r="E971" s="32"/>
    </row>
    <row r="972" spans="1:5" ht="19.5" customHeight="1">
      <c r="A972" s="32"/>
      <c r="B972" s="32"/>
      <c r="C972" s="32"/>
      <c r="D972" s="32"/>
      <c r="E972" s="32"/>
    </row>
    <row r="973" spans="1:5" ht="19.5" customHeight="1">
      <c r="A973" s="32"/>
      <c r="B973" s="32"/>
      <c r="C973" s="32"/>
      <c r="D973" s="32"/>
      <c r="E973" s="32"/>
    </row>
    <row r="974" spans="1:5" ht="19.5" customHeight="1">
      <c r="A974" s="32"/>
      <c r="B974" s="32"/>
      <c r="C974" s="32"/>
      <c r="D974" s="32"/>
      <c r="E974" s="32"/>
    </row>
    <row r="975" spans="1:5" ht="19.5" customHeight="1">
      <c r="A975" s="32"/>
      <c r="B975" s="32"/>
      <c r="C975" s="32"/>
      <c r="D975" s="32"/>
      <c r="E975" s="32"/>
    </row>
    <row r="976" spans="1:5" ht="19.5" customHeight="1">
      <c r="A976" s="32"/>
      <c r="B976" s="32"/>
      <c r="C976" s="32"/>
      <c r="D976" s="32"/>
      <c r="E976" s="32"/>
    </row>
    <row r="977" spans="1:5" ht="19.5" customHeight="1">
      <c r="A977" s="32"/>
      <c r="B977" s="32"/>
      <c r="C977" s="32"/>
      <c r="D977" s="32"/>
      <c r="E977" s="32"/>
    </row>
    <row r="978" spans="1:5" ht="19.5" customHeight="1">
      <c r="A978" s="32"/>
      <c r="B978" s="32"/>
      <c r="C978" s="32"/>
      <c r="D978" s="32"/>
      <c r="E978" s="32"/>
    </row>
    <row r="979" spans="1:5" ht="19.5" customHeight="1">
      <c r="A979" s="32"/>
      <c r="B979" s="32"/>
      <c r="C979" s="32"/>
      <c r="D979" s="32"/>
      <c r="E979" s="32"/>
    </row>
    <row r="980" spans="1:5" ht="19.5" customHeight="1">
      <c r="A980" s="32"/>
      <c r="B980" s="32"/>
      <c r="C980" s="32"/>
      <c r="D980" s="32"/>
      <c r="E980" s="32"/>
    </row>
    <row r="981" spans="1:5" ht="19.5" customHeight="1">
      <c r="A981" s="32"/>
      <c r="B981" s="32"/>
      <c r="C981" s="32"/>
      <c r="D981" s="32"/>
      <c r="E981" s="32"/>
    </row>
    <row r="982" spans="1:5" ht="19.5" customHeight="1">
      <c r="A982" s="32"/>
      <c r="B982" s="32"/>
      <c r="C982" s="32"/>
      <c r="D982" s="32"/>
      <c r="E982" s="32"/>
    </row>
    <row r="983" spans="1:5" ht="19.5" customHeight="1">
      <c r="A983" s="32"/>
      <c r="B983" s="32"/>
      <c r="C983" s="32"/>
      <c r="D983" s="32"/>
      <c r="E983" s="32"/>
    </row>
    <row r="984" spans="1:5" ht="19.5" customHeight="1">
      <c r="A984" s="32"/>
      <c r="B984" s="32"/>
      <c r="C984" s="32"/>
      <c r="D984" s="32"/>
      <c r="E984" s="32"/>
    </row>
    <row r="985" spans="1:5" ht="19.5" customHeight="1">
      <c r="A985" s="32"/>
      <c r="B985" s="32"/>
      <c r="C985" s="32"/>
      <c r="D985" s="32"/>
      <c r="E985" s="32"/>
    </row>
    <row r="986" spans="1:5" ht="19.5" customHeight="1">
      <c r="A986" s="32"/>
      <c r="B986" s="32"/>
      <c r="C986" s="32"/>
      <c r="D986" s="32"/>
      <c r="E986" s="32"/>
    </row>
    <row r="987" spans="1:5" ht="19.5" customHeight="1">
      <c r="A987" s="32"/>
      <c r="B987" s="32"/>
      <c r="C987" s="32"/>
      <c r="D987" s="32"/>
      <c r="E987" s="32"/>
    </row>
    <row r="988" spans="1:5" ht="19.5" customHeight="1">
      <c r="A988" s="32"/>
      <c r="B988" s="32"/>
      <c r="C988" s="32"/>
      <c r="D988" s="32"/>
      <c r="E988" s="32"/>
    </row>
    <row r="989" spans="1:5" ht="19.5" customHeight="1">
      <c r="A989" s="32"/>
      <c r="B989" s="32"/>
      <c r="C989" s="32"/>
      <c r="D989" s="32"/>
      <c r="E989" s="32"/>
    </row>
    <row r="990" spans="1:5" ht="19.5" customHeight="1">
      <c r="A990" s="32"/>
      <c r="B990" s="32"/>
      <c r="C990" s="32"/>
      <c r="D990" s="32"/>
      <c r="E990" s="32"/>
    </row>
    <row r="991" spans="1:5" ht="19.5" customHeight="1">
      <c r="A991" s="32"/>
      <c r="B991" s="32"/>
      <c r="C991" s="32"/>
      <c r="D991" s="32"/>
      <c r="E991" s="32"/>
    </row>
    <row r="992" spans="1:5" ht="19.5" customHeight="1">
      <c r="A992" s="32"/>
      <c r="B992" s="32"/>
      <c r="C992" s="32"/>
      <c r="D992" s="32"/>
      <c r="E992" s="32"/>
    </row>
    <row r="993" spans="1:5" ht="19.5" customHeight="1">
      <c r="A993" s="32"/>
      <c r="B993" s="32"/>
      <c r="C993" s="32"/>
      <c r="D993" s="32"/>
      <c r="E993" s="32"/>
    </row>
    <row r="994" spans="1:5" ht="19.5" customHeight="1">
      <c r="A994" s="32"/>
      <c r="B994" s="32"/>
      <c r="C994" s="32"/>
      <c r="D994" s="32"/>
      <c r="E994" s="32"/>
    </row>
    <row r="995" spans="1:5" ht="19.5" customHeight="1">
      <c r="A995" s="32"/>
      <c r="B995" s="32"/>
      <c r="C995" s="32"/>
      <c r="D995" s="32"/>
      <c r="E995" s="32"/>
    </row>
    <row r="996" spans="1:5" ht="19.5" customHeight="1">
      <c r="A996" s="32"/>
      <c r="B996" s="32"/>
      <c r="C996" s="32"/>
      <c r="D996" s="32"/>
      <c r="E996" s="32"/>
    </row>
    <row r="997" spans="1:5" ht="19.5" customHeight="1">
      <c r="A997" s="32"/>
      <c r="B997" s="32"/>
      <c r="C997" s="32"/>
      <c r="D997" s="32"/>
      <c r="E997" s="32"/>
    </row>
    <row r="998" spans="1:5" ht="19.5" customHeight="1">
      <c r="A998" s="32"/>
      <c r="B998" s="32"/>
      <c r="C998" s="32"/>
      <c r="D998" s="32"/>
      <c r="E998" s="32"/>
    </row>
    <row r="999" spans="1:5" ht="19.5" customHeight="1">
      <c r="A999" s="32"/>
      <c r="B999" s="32"/>
      <c r="C999" s="32"/>
      <c r="D999" s="32"/>
      <c r="E999" s="32"/>
    </row>
    <row r="1000" spans="1:5" ht="19.5" customHeight="1">
      <c r="A1000" s="32"/>
      <c r="B1000" s="32"/>
      <c r="C1000" s="32"/>
      <c r="D1000" s="32"/>
      <c r="E1000" s="32"/>
    </row>
    <row r="1001" spans="1:5" ht="19.5" customHeight="1">
      <c r="A1001" s="32"/>
      <c r="B1001" s="32"/>
      <c r="C1001" s="32"/>
      <c r="D1001" s="32"/>
      <c r="E1001" s="32"/>
    </row>
    <row r="1002" spans="1:5" ht="19.5" customHeight="1">
      <c r="C1002" s="32"/>
    </row>
    <row r="1003" spans="1:5" ht="19.5" customHeight="1">
      <c r="C1003" s="32"/>
    </row>
    <row r="1004" spans="1:5" ht="19.5" customHeight="1">
      <c r="C1004" s="32"/>
    </row>
    <row r="1005" spans="1:5" ht="19.5" customHeight="1">
      <c r="C1005" s="32"/>
    </row>
  </sheetData>
  <mergeCells count="17">
    <mergeCell ref="B60:B62"/>
    <mergeCell ref="B29:B31"/>
    <mergeCell ref="B7:B9"/>
    <mergeCell ref="B32:B33"/>
    <mergeCell ref="B35:B37"/>
    <mergeCell ref="B40:B41"/>
    <mergeCell ref="B50:B52"/>
    <mergeCell ref="B10:B12"/>
    <mergeCell ref="B16:B18"/>
    <mergeCell ref="B20:B21"/>
    <mergeCell ref="B23:B26"/>
    <mergeCell ref="B27:B28"/>
    <mergeCell ref="A1:A4"/>
    <mergeCell ref="B1:B4"/>
    <mergeCell ref="C1:C4"/>
    <mergeCell ref="D1:E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AB1012"/>
  <sheetViews>
    <sheetView zoomScale="70" zoomScaleNormal="70" workbookViewId="0">
      <selection activeCell="I1" sqref="I1:J1048576"/>
    </sheetView>
  </sheetViews>
  <sheetFormatPr defaultColWidth="9.1796875" defaultRowHeight="12.75" customHeight="1"/>
  <cols>
    <col min="1" max="1" width="6.81640625" style="51" customWidth="1"/>
    <col min="2" max="2" width="18.81640625" style="51" customWidth="1"/>
    <col min="3" max="3" width="80.7265625" style="51" customWidth="1"/>
    <col min="4" max="4" width="16" style="214" customWidth="1"/>
    <col min="5" max="5" width="16" style="51" customWidth="1"/>
    <col min="6" max="6" width="14.26953125" style="29" bestFit="1" customWidth="1"/>
    <col min="7" max="7" width="11.26953125" style="29" bestFit="1" customWidth="1"/>
    <col min="8" max="10" width="9.1796875" style="29"/>
    <col min="11" max="28" width="9.1796875" style="51"/>
    <col min="29" max="16384" width="9.1796875" style="29"/>
  </cols>
  <sheetData>
    <row r="1" spans="1:7" ht="12.75" customHeight="1">
      <c r="A1" s="318" t="s">
        <v>0</v>
      </c>
      <c r="B1" s="318" t="s">
        <v>168</v>
      </c>
      <c r="C1" s="318" t="s">
        <v>1</v>
      </c>
      <c r="D1" s="320"/>
      <c r="E1" s="321"/>
    </row>
    <row r="2" spans="1:7" ht="12.75" customHeight="1">
      <c r="A2" s="319"/>
      <c r="B2" s="319"/>
      <c r="C2" s="330"/>
      <c r="D2" s="322"/>
      <c r="E2" s="323"/>
    </row>
    <row r="3" spans="1:7" ht="12.75" customHeight="1">
      <c r="A3" s="319"/>
      <c r="B3" s="319"/>
      <c r="C3" s="330"/>
      <c r="D3" s="324"/>
      <c r="E3" s="325"/>
    </row>
    <row r="4" spans="1:7" ht="12.75" customHeight="1">
      <c r="A4" s="311"/>
      <c r="B4" s="311"/>
      <c r="C4" s="331"/>
      <c r="D4" s="215" t="s">
        <v>8</v>
      </c>
      <c r="E4" s="70" t="s">
        <v>8</v>
      </c>
      <c r="F4" s="69">
        <f>SUBTOTAL(9,D5:D61)-D30</f>
        <v>0</v>
      </c>
    </row>
    <row r="5" spans="1:7" ht="12.75" customHeight="1">
      <c r="A5" s="55">
        <v>1</v>
      </c>
      <c r="B5" s="326" t="s">
        <v>167</v>
      </c>
      <c r="C5" s="60" t="s">
        <v>202</v>
      </c>
      <c r="D5" s="216" t="str">
        <f>IFERROR(VLOOKUP(C5,#REF!,2,FALSE),"")</f>
        <v/>
      </c>
      <c r="E5" s="54"/>
      <c r="F5" s="35"/>
      <c r="G5" s="34"/>
    </row>
    <row r="6" spans="1:7" ht="12.75" customHeight="1">
      <c r="A6" s="55">
        <f>A5+1</f>
        <v>2</v>
      </c>
      <c r="B6" s="328"/>
      <c r="C6" s="60" t="s">
        <v>43</v>
      </c>
      <c r="D6" s="216" t="str">
        <f>IFERROR(VLOOKUP(C6,#REF!,2,FALSE),"")</f>
        <v/>
      </c>
      <c r="E6" s="54"/>
      <c r="F6" s="35"/>
      <c r="G6" s="34"/>
    </row>
    <row r="7" spans="1:7" ht="12.75" customHeight="1">
      <c r="A7" s="55">
        <f>A6+1</f>
        <v>3</v>
      </c>
      <c r="B7" s="326" t="s">
        <v>166</v>
      </c>
      <c r="C7" s="60" t="s">
        <v>224</v>
      </c>
      <c r="D7" s="216" t="str">
        <f>IFERROR(VLOOKUP(C7,#REF!,2,FALSE),"")</f>
        <v/>
      </c>
      <c r="E7" s="54"/>
      <c r="F7" s="35"/>
      <c r="G7" s="34"/>
    </row>
    <row r="8" spans="1:7" ht="12.75" customHeight="1">
      <c r="A8" s="55">
        <f>A7+1</f>
        <v>4</v>
      </c>
      <c r="B8" s="327"/>
      <c r="C8" s="60" t="s">
        <v>222</v>
      </c>
      <c r="D8" s="216" t="str">
        <f>IFERROR(VLOOKUP(C8,#REF!,2,FALSE),"")</f>
        <v/>
      </c>
      <c r="E8" s="54"/>
      <c r="F8" s="35"/>
      <c r="G8" s="34"/>
    </row>
    <row r="9" spans="1:7" ht="12.75" customHeight="1">
      <c r="A9" s="55">
        <f>A8+1</f>
        <v>5</v>
      </c>
      <c r="B9" s="328"/>
      <c r="C9" s="60" t="s">
        <v>204</v>
      </c>
      <c r="D9" s="216" t="str">
        <f>IFERROR(VLOOKUP(C9,#REF!,2,FALSE),"")</f>
        <v/>
      </c>
      <c r="E9" s="54"/>
      <c r="F9" s="35"/>
      <c r="G9" s="34"/>
    </row>
    <row r="10" spans="1:7" ht="12.75" customHeight="1">
      <c r="A10" s="55">
        <f>A9+1</f>
        <v>6</v>
      </c>
      <c r="B10" s="326" t="s">
        <v>165</v>
      </c>
      <c r="C10" s="60" t="s">
        <v>197</v>
      </c>
      <c r="D10" s="216" t="str">
        <f>IFERROR(VLOOKUP(C10,#REF!,2,FALSE),"")</f>
        <v/>
      </c>
      <c r="E10" s="54"/>
      <c r="F10" s="35"/>
      <c r="G10" s="34"/>
    </row>
    <row r="11" spans="1:7" ht="12.75" customHeight="1">
      <c r="A11" s="55"/>
      <c r="B11" s="329"/>
      <c r="C11" s="60" t="s">
        <v>218</v>
      </c>
      <c r="D11" s="216" t="str">
        <f>IFERROR(VLOOKUP(C11,#REF!,2,FALSE),"")</f>
        <v/>
      </c>
      <c r="E11" s="54"/>
      <c r="F11" s="35"/>
      <c r="G11" s="34"/>
    </row>
    <row r="12" spans="1:7" ht="12.75" customHeight="1">
      <c r="A12" s="55">
        <f>A10+1</f>
        <v>7</v>
      </c>
      <c r="B12" s="328"/>
      <c r="C12" s="60"/>
      <c r="D12" s="216" t="str">
        <f>IFERROR(VLOOKUP(C12,#REF!,2,FALSE),"")</f>
        <v/>
      </c>
      <c r="E12" s="54"/>
      <c r="F12" s="35"/>
      <c r="G12" s="34"/>
    </row>
    <row r="13" spans="1:7" ht="12.75" customHeight="1">
      <c r="A13" s="55">
        <f t="shared" ref="A13:A44" si="0">A12+1</f>
        <v>8</v>
      </c>
      <c r="B13" s="64" t="s">
        <v>52</v>
      </c>
      <c r="C13" s="60" t="s">
        <v>223</v>
      </c>
      <c r="D13" s="216" t="str">
        <f>IFERROR(VLOOKUP(C13,#REF!,2,FALSE),"")</f>
        <v/>
      </c>
      <c r="E13" s="54"/>
      <c r="F13" s="35"/>
      <c r="G13" s="34"/>
    </row>
    <row r="14" spans="1:7" ht="12.75" customHeight="1">
      <c r="A14" s="55">
        <f t="shared" si="0"/>
        <v>9</v>
      </c>
      <c r="B14" s="64" t="s">
        <v>164</v>
      </c>
      <c r="C14" s="60" t="s">
        <v>215</v>
      </c>
      <c r="D14" s="216" t="str">
        <f>IFERROR(VLOOKUP(C14,#REF!,2,FALSE),"")</f>
        <v/>
      </c>
      <c r="E14" s="54"/>
      <c r="F14" s="35"/>
      <c r="G14" s="34"/>
    </row>
    <row r="15" spans="1:7" ht="12.75" customHeight="1">
      <c r="A15" s="55">
        <f t="shared" si="0"/>
        <v>10</v>
      </c>
      <c r="B15" s="64" t="s">
        <v>163</v>
      </c>
      <c r="C15" s="60" t="s">
        <v>209</v>
      </c>
      <c r="D15" s="216" t="str">
        <f>IFERROR(VLOOKUP(C15,#REF!,2,FALSE),"")</f>
        <v/>
      </c>
      <c r="E15" s="54"/>
      <c r="F15" s="35"/>
      <c r="G15" s="34"/>
    </row>
    <row r="16" spans="1:7" ht="12.75" customHeight="1">
      <c r="A16" s="55">
        <f t="shared" si="0"/>
        <v>11</v>
      </c>
      <c r="B16" s="326" t="s">
        <v>162</v>
      </c>
      <c r="C16" s="60" t="s">
        <v>206</v>
      </c>
      <c r="D16" s="216" t="str">
        <f>IFERROR(VLOOKUP(C16,#REF!,2,FALSE),"")</f>
        <v/>
      </c>
      <c r="E16" s="54"/>
      <c r="F16" s="35"/>
      <c r="G16" s="34"/>
    </row>
    <row r="17" spans="1:7" ht="12.75" customHeight="1">
      <c r="A17" s="55">
        <f t="shared" si="0"/>
        <v>12</v>
      </c>
      <c r="B17" s="327"/>
      <c r="C17" s="60" t="s">
        <v>221</v>
      </c>
      <c r="D17" s="216" t="str">
        <f>IFERROR(VLOOKUP(C17,#REF!,2,FALSE),"")</f>
        <v/>
      </c>
      <c r="E17" s="54"/>
      <c r="F17" s="35"/>
      <c r="G17" s="34"/>
    </row>
    <row r="18" spans="1:7" ht="12.75" customHeight="1">
      <c r="A18" s="55">
        <f t="shared" si="0"/>
        <v>13</v>
      </c>
      <c r="B18" s="328"/>
      <c r="C18" s="60" t="s">
        <v>201</v>
      </c>
      <c r="D18" s="216" t="str">
        <f>IFERROR(VLOOKUP(C18,#REF!,2,FALSE),"")</f>
        <v/>
      </c>
      <c r="E18" s="54"/>
      <c r="F18" s="35"/>
      <c r="G18" s="34"/>
    </row>
    <row r="19" spans="1:7" ht="12.75" customHeight="1">
      <c r="A19" s="55">
        <f t="shared" si="0"/>
        <v>14</v>
      </c>
      <c r="B19" s="64" t="s">
        <v>161</v>
      </c>
      <c r="C19" s="60" t="s">
        <v>220</v>
      </c>
      <c r="D19" s="216" t="str">
        <f>IFERROR(VLOOKUP(C19,#REF!,2,FALSE),"")</f>
        <v/>
      </c>
      <c r="E19" s="54"/>
      <c r="F19" s="35"/>
      <c r="G19" s="34"/>
    </row>
    <row r="20" spans="1:7" ht="12.75" customHeight="1">
      <c r="A20" s="55">
        <f t="shared" si="0"/>
        <v>15</v>
      </c>
      <c r="B20" s="64" t="s">
        <v>160</v>
      </c>
      <c r="C20" s="60" t="s">
        <v>213</v>
      </c>
      <c r="D20" s="216" t="str">
        <f>IFERROR(VLOOKUP(C20,#REF!,2,FALSE),"")</f>
        <v/>
      </c>
      <c r="E20" s="54"/>
      <c r="F20" s="35"/>
      <c r="G20" s="34"/>
    </row>
    <row r="21" spans="1:7" ht="12.75" customHeight="1">
      <c r="A21" s="55">
        <f t="shared" si="0"/>
        <v>16</v>
      </c>
      <c r="B21" s="64" t="s">
        <v>159</v>
      </c>
      <c r="C21" s="60" t="s">
        <v>211</v>
      </c>
      <c r="D21" s="216" t="str">
        <f>IFERROR(VLOOKUP(C21,#REF!,2,FALSE),"")</f>
        <v/>
      </c>
      <c r="E21" s="54"/>
      <c r="F21" s="35"/>
      <c r="G21" s="34"/>
    </row>
    <row r="22" spans="1:7" ht="12.75" customHeight="1">
      <c r="A22" s="55">
        <f t="shared" si="0"/>
        <v>17</v>
      </c>
      <c r="B22" s="64" t="s">
        <v>158</v>
      </c>
      <c r="C22" s="60" t="s">
        <v>219</v>
      </c>
      <c r="D22" s="216" t="str">
        <f>IFERROR(VLOOKUP(C22,#REF!,2,FALSE),"")</f>
        <v/>
      </c>
      <c r="E22" s="54"/>
      <c r="F22" s="35"/>
      <c r="G22" s="34"/>
    </row>
    <row r="23" spans="1:7" ht="12.75" customHeight="1">
      <c r="A23" s="55">
        <f t="shared" si="0"/>
        <v>18</v>
      </c>
      <c r="B23" s="326" t="s">
        <v>73</v>
      </c>
      <c r="C23" s="65" t="s">
        <v>217</v>
      </c>
      <c r="D23" s="216" t="str">
        <f>IFERROR(VLOOKUP(C23,#REF!,2,FALSE),"")</f>
        <v/>
      </c>
      <c r="E23" s="54"/>
      <c r="F23" s="35"/>
      <c r="G23" s="34"/>
    </row>
    <row r="24" spans="1:7" ht="12.75" customHeight="1">
      <c r="A24" s="55">
        <f t="shared" si="0"/>
        <v>19</v>
      </c>
      <c r="B24" s="328"/>
      <c r="C24" s="62" t="s">
        <v>216</v>
      </c>
      <c r="D24" s="216" t="str">
        <f>IFERROR(VLOOKUP(C24,#REF!,2,FALSE),"")</f>
        <v/>
      </c>
      <c r="E24" s="54"/>
      <c r="F24" s="35"/>
      <c r="G24" s="34"/>
    </row>
    <row r="25" spans="1:7" ht="12.75" customHeight="1">
      <c r="A25" s="55">
        <f t="shared" si="0"/>
        <v>20</v>
      </c>
      <c r="B25" s="326" t="s">
        <v>77</v>
      </c>
      <c r="C25" s="60" t="s">
        <v>196</v>
      </c>
      <c r="D25" s="216" t="str">
        <f>IFERROR(VLOOKUP(C25,#REF!,2,FALSE),"")</f>
        <v/>
      </c>
      <c r="E25" s="54"/>
      <c r="F25" s="35"/>
      <c r="G25" s="34"/>
    </row>
    <row r="26" spans="1:7" ht="12.75" customHeight="1">
      <c r="A26" s="55">
        <f t="shared" si="0"/>
        <v>21</v>
      </c>
      <c r="B26" s="328"/>
      <c r="C26" s="65" t="s">
        <v>214</v>
      </c>
      <c r="D26" s="216" t="str">
        <f>IFERROR(VLOOKUP(C26,#REF!,2,FALSE),"")</f>
        <v/>
      </c>
      <c r="E26" s="54"/>
      <c r="F26" s="35"/>
      <c r="G26" s="34"/>
    </row>
    <row r="27" spans="1:7" ht="12.75" customHeight="1">
      <c r="A27" s="55">
        <f t="shared" si="0"/>
        <v>22</v>
      </c>
      <c r="B27" s="326" t="s">
        <v>157</v>
      </c>
      <c r="C27" s="60" t="s">
        <v>212</v>
      </c>
      <c r="D27" s="216" t="str">
        <f>IFERROR(VLOOKUP(C27,#REF!,2,FALSE),"")</f>
        <v/>
      </c>
      <c r="E27" s="54"/>
      <c r="F27" s="35"/>
      <c r="G27" s="34"/>
    </row>
    <row r="28" spans="1:7" ht="12.75" customHeight="1">
      <c r="A28" s="55">
        <f t="shared" si="0"/>
        <v>23</v>
      </c>
      <c r="B28" s="327"/>
      <c r="C28" s="60" t="s">
        <v>192</v>
      </c>
      <c r="D28" s="216" t="str">
        <f>IFERROR(VLOOKUP(C28,#REF!,2,FALSE),"")</f>
        <v/>
      </c>
      <c r="E28" s="54"/>
      <c r="F28" s="35"/>
      <c r="G28" s="34"/>
    </row>
    <row r="29" spans="1:7" ht="12.75" customHeight="1">
      <c r="A29" s="55">
        <f t="shared" si="0"/>
        <v>24</v>
      </c>
      <c r="B29" s="328"/>
      <c r="C29" s="60" t="s">
        <v>210</v>
      </c>
      <c r="D29" s="216" t="str">
        <f>IFERROR(VLOOKUP(C29,#REF!,2,FALSE),"")</f>
        <v/>
      </c>
      <c r="E29" s="54"/>
      <c r="F29" s="35"/>
      <c r="G29" s="34"/>
    </row>
    <row r="30" spans="1:7" ht="12.75" customHeight="1">
      <c r="A30" s="55">
        <f t="shared" si="0"/>
        <v>25</v>
      </c>
      <c r="B30" s="312" t="s">
        <v>156</v>
      </c>
      <c r="C30" s="68" t="s">
        <v>208</v>
      </c>
      <c r="D30" s="216">
        <v>89277</v>
      </c>
      <c r="E30" s="54"/>
      <c r="F30" s="35"/>
      <c r="G30" s="67"/>
    </row>
    <row r="31" spans="1:7" ht="12.75" customHeight="1">
      <c r="A31" s="55">
        <f t="shared" si="0"/>
        <v>26</v>
      </c>
      <c r="B31" s="314"/>
      <c r="C31" s="60" t="s">
        <v>188</v>
      </c>
      <c r="D31" s="216" t="str">
        <f>IFERROR(VLOOKUP(C31,#REF!,2,FALSE),"")</f>
        <v/>
      </c>
      <c r="E31" s="54"/>
      <c r="F31" s="35"/>
      <c r="G31" s="34"/>
    </row>
    <row r="32" spans="1:7" ht="12.75" customHeight="1">
      <c r="A32" s="55">
        <f t="shared" si="0"/>
        <v>27</v>
      </c>
      <c r="B32" s="66" t="s">
        <v>155</v>
      </c>
      <c r="C32" s="60" t="s">
        <v>87</v>
      </c>
      <c r="D32" s="216" t="str">
        <f>IFERROR(VLOOKUP(C32,#REF!,2,FALSE),"")</f>
        <v/>
      </c>
      <c r="E32" s="54"/>
      <c r="F32" s="35"/>
      <c r="G32" s="34"/>
    </row>
    <row r="33" spans="1:7" ht="12.75" customHeight="1">
      <c r="A33" s="55">
        <f t="shared" si="0"/>
        <v>28</v>
      </c>
      <c r="B33" s="326" t="s">
        <v>154</v>
      </c>
      <c r="C33" s="65" t="s">
        <v>207</v>
      </c>
      <c r="D33" s="216" t="str">
        <f>IFERROR(VLOOKUP(C33,#REF!,2,FALSE),"")</f>
        <v/>
      </c>
      <c r="E33" s="54"/>
      <c r="F33" s="35"/>
      <c r="G33" s="34"/>
    </row>
    <row r="34" spans="1:7" ht="12.75" customHeight="1">
      <c r="A34" s="55">
        <f t="shared" si="0"/>
        <v>29</v>
      </c>
      <c r="B34" s="327"/>
      <c r="C34" s="65" t="s">
        <v>205</v>
      </c>
      <c r="D34" s="216" t="str">
        <f>IFERROR(VLOOKUP(C34,#REF!,2,FALSE),"")</f>
        <v/>
      </c>
      <c r="E34" s="54"/>
      <c r="F34" s="35"/>
      <c r="G34" s="34"/>
    </row>
    <row r="35" spans="1:7" ht="12.75" customHeight="1">
      <c r="A35" s="55">
        <f t="shared" si="0"/>
        <v>30</v>
      </c>
      <c r="B35" s="328"/>
      <c r="C35" s="60" t="s">
        <v>203</v>
      </c>
      <c r="D35" s="216" t="str">
        <f>IFERROR(VLOOKUP(C35,#REF!,2,FALSE),"")</f>
        <v/>
      </c>
      <c r="E35" s="54"/>
      <c r="F35" s="35"/>
      <c r="G35" s="34"/>
    </row>
    <row r="36" spans="1:7" ht="12.75" customHeight="1">
      <c r="A36" s="55">
        <f t="shared" si="0"/>
        <v>31</v>
      </c>
      <c r="B36" s="64" t="s">
        <v>91</v>
      </c>
      <c r="C36" s="60" t="s">
        <v>199</v>
      </c>
      <c r="D36" s="216" t="str">
        <f>IFERROR(VLOOKUP(C36,#REF!,2,FALSE),"")</f>
        <v/>
      </c>
      <c r="E36" s="54"/>
      <c r="F36" s="35"/>
      <c r="G36" s="34"/>
    </row>
    <row r="37" spans="1:7" ht="12.75" customHeight="1">
      <c r="A37" s="55">
        <f t="shared" si="0"/>
        <v>32</v>
      </c>
      <c r="B37" s="64" t="s">
        <v>93</v>
      </c>
      <c r="C37" s="60" t="s">
        <v>200</v>
      </c>
      <c r="D37" s="216" t="str">
        <f>IFERROR(VLOOKUP(C37,#REF!,2,FALSE),"")</f>
        <v/>
      </c>
      <c r="E37" s="54"/>
      <c r="F37" s="35"/>
      <c r="G37" s="34"/>
    </row>
    <row r="38" spans="1:7" ht="12.75" customHeight="1">
      <c r="A38" s="55">
        <f t="shared" si="0"/>
        <v>33</v>
      </c>
      <c r="B38" s="326" t="s">
        <v>153</v>
      </c>
      <c r="C38" s="60" t="s">
        <v>198</v>
      </c>
      <c r="D38" s="216" t="str">
        <f>IFERROR(VLOOKUP(C38,#REF!,2,FALSE),"")</f>
        <v/>
      </c>
      <c r="E38" s="54"/>
      <c r="F38" s="35"/>
      <c r="G38" s="34"/>
    </row>
    <row r="39" spans="1:7" ht="12.75" customHeight="1">
      <c r="A39" s="55">
        <f t="shared" si="0"/>
        <v>34</v>
      </c>
      <c r="B39" s="328"/>
      <c r="C39" s="60" t="s">
        <v>183</v>
      </c>
      <c r="D39" s="216" t="str">
        <f>IFERROR(VLOOKUP(C39,#REF!,2,FALSE),"")</f>
        <v/>
      </c>
      <c r="E39" s="54"/>
      <c r="F39" s="35"/>
      <c r="G39" s="34"/>
    </row>
    <row r="40" spans="1:7" ht="12.75" customHeight="1">
      <c r="A40" s="55">
        <f t="shared" si="0"/>
        <v>35</v>
      </c>
      <c r="B40" s="64" t="s">
        <v>152</v>
      </c>
      <c r="C40" s="60" t="s">
        <v>186</v>
      </c>
      <c r="D40" s="216" t="str">
        <f>IFERROR(VLOOKUP(C40,#REF!,2,FALSE),"")</f>
        <v/>
      </c>
      <c r="E40" s="54"/>
      <c r="F40" s="35"/>
      <c r="G40" s="34"/>
    </row>
    <row r="41" spans="1:7" ht="12.75" customHeight="1">
      <c r="A41" s="55">
        <f t="shared" si="0"/>
        <v>36</v>
      </c>
      <c r="B41" s="64" t="s">
        <v>151</v>
      </c>
      <c r="C41" s="60" t="s">
        <v>195</v>
      </c>
      <c r="D41" s="216" t="str">
        <f>IFERROR(VLOOKUP(C41,#REF!,2,FALSE),"")</f>
        <v/>
      </c>
      <c r="E41" s="54"/>
      <c r="F41" s="35"/>
      <c r="G41" s="34"/>
    </row>
    <row r="42" spans="1:7" ht="12.75" customHeight="1">
      <c r="A42" s="55">
        <f t="shared" si="0"/>
        <v>37</v>
      </c>
      <c r="B42" s="64" t="s">
        <v>150</v>
      </c>
      <c r="C42" s="60" t="s">
        <v>193</v>
      </c>
      <c r="D42" s="216" t="str">
        <f>IFERROR(VLOOKUP(C42,#REF!,2,FALSE),"")</f>
        <v/>
      </c>
      <c r="E42" s="54"/>
      <c r="F42" s="35"/>
      <c r="G42" s="34"/>
    </row>
    <row r="43" spans="1:7" ht="12.75" customHeight="1">
      <c r="A43" s="55">
        <f t="shared" si="0"/>
        <v>38</v>
      </c>
      <c r="B43" s="64" t="s">
        <v>149</v>
      </c>
      <c r="C43" s="60" t="s">
        <v>194</v>
      </c>
      <c r="D43" s="216" t="str">
        <f>IFERROR(VLOOKUP(C43,#REF!,2,FALSE),"")</f>
        <v/>
      </c>
      <c r="E43" s="54"/>
      <c r="F43" s="35"/>
      <c r="G43" s="34"/>
    </row>
    <row r="44" spans="1:7" ht="12.75" customHeight="1">
      <c r="A44" s="55">
        <f t="shared" si="0"/>
        <v>39</v>
      </c>
      <c r="B44" s="64" t="s">
        <v>148</v>
      </c>
      <c r="C44" s="60" t="s">
        <v>101</v>
      </c>
      <c r="D44" s="216" t="str">
        <f>IFERROR(VLOOKUP(C44,#REF!,2,FALSE),"")</f>
        <v/>
      </c>
      <c r="E44" s="54"/>
      <c r="F44" s="35"/>
      <c r="G44" s="34"/>
    </row>
    <row r="45" spans="1:7" ht="12.75" customHeight="1">
      <c r="A45" s="55">
        <f t="shared" ref="A45:A61" si="1">A44+1</f>
        <v>40</v>
      </c>
      <c r="B45" s="64" t="s">
        <v>147</v>
      </c>
      <c r="C45" s="60" t="s">
        <v>191</v>
      </c>
      <c r="D45" s="216" t="str">
        <f>IFERROR(VLOOKUP(C45,#REF!,2,FALSE),"")</f>
        <v/>
      </c>
      <c r="E45" s="54"/>
      <c r="F45" s="35"/>
      <c r="G45" s="34"/>
    </row>
    <row r="46" spans="1:7" ht="12.75" customHeight="1">
      <c r="A46" s="55">
        <f t="shared" si="1"/>
        <v>41</v>
      </c>
      <c r="B46" s="64" t="s">
        <v>146</v>
      </c>
      <c r="C46" s="60" t="s">
        <v>190</v>
      </c>
      <c r="D46" s="216" t="str">
        <f>IFERROR(VLOOKUP(C46,#REF!,2,FALSE),"")</f>
        <v/>
      </c>
      <c r="E46" s="54"/>
      <c r="F46" s="35"/>
      <c r="G46" s="34"/>
    </row>
    <row r="47" spans="1:7" ht="12.75" customHeight="1">
      <c r="A47" s="55">
        <f t="shared" si="1"/>
        <v>42</v>
      </c>
      <c r="B47" s="61" t="s">
        <v>145</v>
      </c>
      <c r="C47" s="60" t="s">
        <v>189</v>
      </c>
      <c r="D47" s="216" t="str">
        <f>IFERROR(VLOOKUP(C47,#REF!,2,FALSE),"")</f>
        <v/>
      </c>
      <c r="E47" s="54"/>
      <c r="F47" s="35"/>
      <c r="G47" s="34"/>
    </row>
    <row r="48" spans="1:7" ht="12.75" customHeight="1">
      <c r="A48" s="55">
        <f t="shared" si="1"/>
        <v>43</v>
      </c>
      <c r="B48" s="312" t="s">
        <v>144</v>
      </c>
      <c r="C48" s="60" t="s">
        <v>187</v>
      </c>
      <c r="D48" s="216" t="str">
        <f>IFERROR(VLOOKUP(C48,#REF!,2,FALSE),"")</f>
        <v/>
      </c>
      <c r="E48" s="59"/>
      <c r="F48" s="35"/>
      <c r="G48" s="34"/>
    </row>
    <row r="49" spans="1:7" ht="12.75" customHeight="1">
      <c r="A49" s="55">
        <f t="shared" si="1"/>
        <v>44</v>
      </c>
      <c r="B49" s="313"/>
      <c r="C49" s="60" t="s">
        <v>107</v>
      </c>
      <c r="D49" s="216" t="str">
        <f>IFERROR(VLOOKUP(C49,#REF!,2,FALSE),"")</f>
        <v/>
      </c>
      <c r="E49" s="59"/>
      <c r="F49" s="35"/>
      <c r="G49" s="34"/>
    </row>
    <row r="50" spans="1:7" ht="12.75" customHeight="1">
      <c r="A50" s="55">
        <f t="shared" si="1"/>
        <v>45</v>
      </c>
      <c r="B50" s="314"/>
      <c r="C50" s="60" t="s">
        <v>185</v>
      </c>
      <c r="D50" s="216" t="str">
        <f>IFERROR(VLOOKUP(C50,#REF!,2,FALSE),"")</f>
        <v/>
      </c>
      <c r="E50" s="59"/>
      <c r="F50" s="35"/>
      <c r="G50" s="34"/>
    </row>
    <row r="51" spans="1:7" ht="12.75" customHeight="1">
      <c r="A51" s="55">
        <f t="shared" si="1"/>
        <v>46</v>
      </c>
      <c r="B51" s="64" t="s">
        <v>109</v>
      </c>
      <c r="C51" s="60" t="s">
        <v>184</v>
      </c>
      <c r="D51" s="216" t="str">
        <f>IFERROR(VLOOKUP(C51,#REF!,2,FALSE),"")</f>
        <v/>
      </c>
      <c r="E51" s="59"/>
      <c r="F51" s="35"/>
      <c r="G51" s="34"/>
    </row>
    <row r="52" spans="1:7" ht="12.75" customHeight="1">
      <c r="A52" s="55">
        <f t="shared" si="1"/>
        <v>47</v>
      </c>
      <c r="B52" s="61" t="s">
        <v>111</v>
      </c>
      <c r="C52" s="60" t="s">
        <v>182</v>
      </c>
      <c r="D52" s="216" t="str">
        <f>IFERROR(VLOOKUP(C52,#REF!,2,FALSE),"")</f>
        <v/>
      </c>
      <c r="E52" s="59"/>
      <c r="F52" s="35"/>
      <c r="G52" s="34"/>
    </row>
    <row r="53" spans="1:7" ht="12.75" customHeight="1">
      <c r="A53" s="55">
        <f t="shared" si="1"/>
        <v>48</v>
      </c>
      <c r="B53" s="61" t="s">
        <v>113</v>
      </c>
      <c r="C53" s="60" t="s">
        <v>180</v>
      </c>
      <c r="D53" s="216" t="str">
        <f>IFERROR(VLOOKUP(C53,#REF!,2,FALSE),"")</f>
        <v/>
      </c>
      <c r="E53" s="59"/>
      <c r="F53" s="35"/>
      <c r="G53" s="34"/>
    </row>
    <row r="54" spans="1:7" ht="12.75" customHeight="1">
      <c r="A54" s="55">
        <f t="shared" si="1"/>
        <v>49</v>
      </c>
      <c r="B54" s="64" t="s">
        <v>143</v>
      </c>
      <c r="C54" s="60" t="s">
        <v>178</v>
      </c>
      <c r="D54" s="216" t="str">
        <f>IFERROR(VLOOKUP(C54,#REF!,2,FALSE),"")</f>
        <v/>
      </c>
      <c r="E54" s="59"/>
      <c r="F54" s="35"/>
      <c r="G54" s="34"/>
    </row>
    <row r="55" spans="1:7" ht="12.75" customHeight="1">
      <c r="A55" s="55">
        <f t="shared" si="1"/>
        <v>50</v>
      </c>
      <c r="B55" s="64" t="s">
        <v>116</v>
      </c>
      <c r="C55" s="60" t="s">
        <v>177</v>
      </c>
      <c r="D55" s="216" t="str">
        <f>IFERROR(VLOOKUP(C55,#REF!,2,FALSE),"")</f>
        <v/>
      </c>
      <c r="E55" s="59"/>
      <c r="F55" s="35"/>
      <c r="G55" s="34"/>
    </row>
    <row r="56" spans="1:7" ht="12.75" customHeight="1">
      <c r="A56" s="55">
        <f t="shared" si="1"/>
        <v>51</v>
      </c>
      <c r="B56" s="64" t="s">
        <v>118</v>
      </c>
      <c r="C56" s="60" t="s">
        <v>176</v>
      </c>
      <c r="D56" s="216" t="str">
        <f>IFERROR(VLOOKUP(C56,#REF!,2,FALSE),"")</f>
        <v/>
      </c>
      <c r="E56" s="59"/>
      <c r="F56" s="35"/>
      <c r="G56" s="34"/>
    </row>
    <row r="57" spans="1:7" ht="12.75" customHeight="1">
      <c r="A57" s="55">
        <f t="shared" si="1"/>
        <v>52</v>
      </c>
      <c r="B57" s="61" t="s">
        <v>120</v>
      </c>
      <c r="C57" s="60" t="s">
        <v>121</v>
      </c>
      <c r="D57" s="216" t="str">
        <f>IFERROR(VLOOKUP(C57,#REF!,2,FALSE),"")</f>
        <v/>
      </c>
      <c r="E57" s="59"/>
      <c r="F57" s="35"/>
      <c r="G57" s="34"/>
    </row>
    <row r="58" spans="1:7" ht="12.75" customHeight="1">
      <c r="A58" s="55">
        <f t="shared" si="1"/>
        <v>53</v>
      </c>
      <c r="B58" s="312" t="s">
        <v>122</v>
      </c>
      <c r="C58" s="60" t="s">
        <v>175</v>
      </c>
      <c r="D58" s="216" t="str">
        <f>IFERROR(VLOOKUP(C58,#REF!,2,FALSE),"")</f>
        <v/>
      </c>
      <c r="E58" s="63"/>
      <c r="F58" s="35"/>
      <c r="G58" s="34"/>
    </row>
    <row r="59" spans="1:7" ht="12.75" customHeight="1">
      <c r="A59" s="55">
        <f t="shared" si="1"/>
        <v>54</v>
      </c>
      <c r="B59" s="313"/>
      <c r="C59" s="62" t="s">
        <v>174</v>
      </c>
      <c r="D59" s="216" t="str">
        <f>IFERROR(VLOOKUP(C59,#REF!,2,FALSE),"")</f>
        <v/>
      </c>
      <c r="E59" s="59"/>
      <c r="F59" s="35"/>
      <c r="G59" s="34"/>
    </row>
    <row r="60" spans="1:7" ht="12.75" customHeight="1">
      <c r="A60" s="55">
        <f t="shared" si="1"/>
        <v>55</v>
      </c>
      <c r="B60" s="314"/>
      <c r="C60" s="62" t="s">
        <v>173</v>
      </c>
      <c r="D60" s="216" t="str">
        <f>IFERROR(VLOOKUP(C60,#REF!,2,FALSE),"")</f>
        <v/>
      </c>
      <c r="E60" s="59"/>
      <c r="F60" s="35"/>
      <c r="G60" s="34"/>
    </row>
    <row r="61" spans="1:7" ht="12.75" customHeight="1">
      <c r="A61" s="55">
        <f t="shared" si="1"/>
        <v>56</v>
      </c>
      <c r="B61" s="61" t="s">
        <v>126</v>
      </c>
      <c r="C61" s="60" t="s">
        <v>172</v>
      </c>
      <c r="D61" s="216" t="str">
        <f>IFERROR(VLOOKUP(C61,#REF!,2,FALSE),"")</f>
        <v/>
      </c>
      <c r="E61" s="59"/>
      <c r="F61" s="35"/>
      <c r="G61" s="34"/>
    </row>
    <row r="62" spans="1:7" ht="12.75" customHeight="1">
      <c r="A62" s="315" t="s">
        <v>128</v>
      </c>
      <c r="B62" s="316"/>
      <c r="C62" s="317"/>
      <c r="D62" s="217">
        <f>SUBTOTAL(9,D5:D61)</f>
        <v>89277</v>
      </c>
      <c r="E62" s="58">
        <f>SUBTOTAL(9,E5:E61)</f>
        <v>0</v>
      </c>
      <c r="F62" s="35"/>
    </row>
    <row r="63" spans="1:7" ht="12.75" customHeight="1">
      <c r="A63" s="53"/>
      <c r="B63" s="53"/>
      <c r="C63" s="53"/>
      <c r="D63" s="218"/>
      <c r="E63" s="53"/>
    </row>
    <row r="64" spans="1:7" ht="12.75" customHeight="1">
      <c r="A64" s="53"/>
      <c r="B64" s="53"/>
      <c r="C64" s="53"/>
      <c r="D64" s="218"/>
      <c r="E64" s="53"/>
    </row>
    <row r="65" spans="1:5" ht="12.75" customHeight="1">
      <c r="A65" s="53"/>
      <c r="B65" s="310" t="s">
        <v>171</v>
      </c>
      <c r="C65" s="57" t="s">
        <v>170</v>
      </c>
      <c r="D65" s="218"/>
      <c r="E65" s="53"/>
    </row>
    <row r="66" spans="1:5" ht="12.75" customHeight="1">
      <c r="A66" s="53"/>
      <c r="B66" s="311"/>
      <c r="C66" s="56"/>
      <c r="D66" s="218"/>
      <c r="E66" s="53"/>
    </row>
    <row r="67" spans="1:5" ht="12.75" customHeight="1">
      <c r="A67" s="53"/>
      <c r="B67" s="53"/>
      <c r="C67" s="53"/>
      <c r="D67" s="218"/>
      <c r="E67" s="53"/>
    </row>
    <row r="68" spans="1:5" ht="12.75" customHeight="1">
      <c r="A68" s="53"/>
      <c r="B68" s="53"/>
      <c r="C68" s="53"/>
      <c r="D68" s="218"/>
      <c r="E68" s="53"/>
    </row>
    <row r="69" spans="1:5" ht="12.75" customHeight="1">
      <c r="A69" s="53"/>
      <c r="B69" s="53"/>
      <c r="C69" s="53"/>
      <c r="D69" s="218"/>
      <c r="E69" s="53"/>
    </row>
    <row r="70" spans="1:5" ht="12.75" customHeight="1">
      <c r="A70" s="53"/>
      <c r="B70" s="53"/>
      <c r="C70" s="53"/>
      <c r="D70" s="218"/>
      <c r="E70" s="53"/>
    </row>
    <row r="71" spans="1:5" ht="12.75" customHeight="1">
      <c r="A71" s="53"/>
      <c r="B71" s="53"/>
      <c r="C71" s="53"/>
      <c r="D71" s="218"/>
      <c r="E71" s="53"/>
    </row>
    <row r="72" spans="1:5" ht="12.75" customHeight="1">
      <c r="A72" s="53"/>
      <c r="B72" s="53"/>
      <c r="C72" s="53"/>
      <c r="D72" s="218"/>
      <c r="E72" s="53"/>
    </row>
    <row r="73" spans="1:5" ht="12.75" customHeight="1">
      <c r="A73" s="53"/>
      <c r="B73" s="310" t="s">
        <v>141</v>
      </c>
      <c r="C73" s="55" t="s">
        <v>169</v>
      </c>
      <c r="D73" s="218"/>
      <c r="E73" s="53"/>
    </row>
    <row r="74" spans="1:5" ht="12.75" customHeight="1">
      <c r="A74" s="53"/>
      <c r="B74" s="311"/>
      <c r="C74" s="54"/>
      <c r="D74" s="218"/>
      <c r="E74" s="53"/>
    </row>
    <row r="75" spans="1:5" ht="12.75" customHeight="1">
      <c r="A75" s="53"/>
      <c r="B75" s="53"/>
      <c r="C75" s="53"/>
      <c r="D75" s="218"/>
      <c r="E75" s="53"/>
    </row>
    <row r="76" spans="1:5" ht="12.75" customHeight="1">
      <c r="A76" s="53"/>
      <c r="B76" s="53"/>
      <c r="C76" s="53"/>
      <c r="D76" s="218"/>
      <c r="E76" s="53"/>
    </row>
    <row r="77" spans="1:5" ht="12.75" customHeight="1">
      <c r="A77" s="53"/>
      <c r="B77" s="53"/>
      <c r="C77" s="53"/>
      <c r="D77" s="218"/>
      <c r="E77" s="53"/>
    </row>
    <row r="78" spans="1:5" ht="12.75" customHeight="1">
      <c r="A78" s="53"/>
      <c r="B78" s="53"/>
      <c r="C78" s="53"/>
      <c r="D78" s="218"/>
      <c r="E78" s="53"/>
    </row>
    <row r="79" spans="1:5" ht="12.75" customHeight="1">
      <c r="A79" s="53"/>
      <c r="B79" s="53"/>
      <c r="C79" s="53"/>
      <c r="D79" s="218"/>
      <c r="E79" s="53"/>
    </row>
    <row r="80" spans="1:5" ht="12.75" customHeight="1">
      <c r="A80" s="53"/>
      <c r="B80" s="53"/>
      <c r="C80" s="53"/>
      <c r="D80" s="218"/>
      <c r="E80" s="53"/>
    </row>
    <row r="81" spans="1:5" ht="12.75" customHeight="1">
      <c r="A81" s="53"/>
      <c r="B81" s="53"/>
      <c r="C81" s="53"/>
      <c r="D81" s="218"/>
      <c r="E81" s="53"/>
    </row>
    <row r="82" spans="1:5" ht="12.75" customHeight="1">
      <c r="A82" s="53"/>
      <c r="B82" s="53"/>
      <c r="C82" s="53"/>
      <c r="D82" s="218"/>
      <c r="E82" s="53"/>
    </row>
    <row r="83" spans="1:5" ht="12.75" customHeight="1">
      <c r="A83" s="53"/>
      <c r="B83" s="53"/>
      <c r="C83" s="53"/>
      <c r="D83" s="218"/>
      <c r="E83" s="53"/>
    </row>
    <row r="84" spans="1:5" ht="12.75" customHeight="1">
      <c r="A84" s="53"/>
      <c r="B84" s="53"/>
      <c r="C84" s="53"/>
      <c r="D84" s="218"/>
      <c r="E84" s="53"/>
    </row>
    <row r="85" spans="1:5" ht="12.75" customHeight="1">
      <c r="A85" s="53"/>
      <c r="B85" s="53"/>
      <c r="C85" s="53"/>
      <c r="D85" s="218"/>
      <c r="E85" s="53"/>
    </row>
    <row r="86" spans="1:5" ht="12.75" customHeight="1">
      <c r="A86" s="53"/>
      <c r="B86" s="53"/>
      <c r="C86" s="53"/>
      <c r="D86" s="218"/>
      <c r="E86" s="53"/>
    </row>
    <row r="87" spans="1:5" ht="12.75" customHeight="1">
      <c r="A87" s="53"/>
      <c r="B87" s="53"/>
      <c r="C87" s="53"/>
      <c r="D87" s="218"/>
      <c r="E87" s="53"/>
    </row>
    <row r="88" spans="1:5" ht="12.75" customHeight="1">
      <c r="A88" s="53"/>
      <c r="B88" s="53"/>
      <c r="C88" s="53"/>
      <c r="D88" s="218"/>
      <c r="E88" s="53"/>
    </row>
    <row r="89" spans="1:5" ht="12.75" customHeight="1">
      <c r="A89" s="53"/>
      <c r="B89" s="53"/>
      <c r="C89" s="53"/>
      <c r="D89" s="218"/>
      <c r="E89" s="53"/>
    </row>
    <row r="90" spans="1:5" ht="12.75" customHeight="1">
      <c r="A90" s="53"/>
      <c r="B90" s="53"/>
      <c r="C90" s="53"/>
      <c r="D90" s="218"/>
      <c r="E90" s="53"/>
    </row>
    <row r="91" spans="1:5" ht="12.75" customHeight="1">
      <c r="A91" s="53"/>
      <c r="B91" s="53"/>
      <c r="C91" s="53"/>
      <c r="D91" s="218"/>
      <c r="E91" s="53"/>
    </row>
    <row r="92" spans="1:5" ht="12.75" customHeight="1">
      <c r="A92" s="53"/>
      <c r="B92" s="53"/>
      <c r="C92" s="53"/>
      <c r="D92" s="218"/>
      <c r="E92" s="53"/>
    </row>
    <row r="93" spans="1:5" ht="12.75" customHeight="1">
      <c r="A93" s="53"/>
      <c r="B93" s="53"/>
      <c r="C93" s="53"/>
      <c r="D93" s="218"/>
      <c r="E93" s="53"/>
    </row>
    <row r="94" spans="1:5" ht="12.75" customHeight="1">
      <c r="A94" s="53"/>
      <c r="B94" s="53"/>
      <c r="C94" s="53"/>
      <c r="D94" s="218"/>
      <c r="E94" s="53"/>
    </row>
    <row r="95" spans="1:5" ht="12.75" customHeight="1">
      <c r="A95" s="53"/>
      <c r="B95" s="53"/>
      <c r="C95" s="53"/>
      <c r="D95" s="218"/>
      <c r="E95" s="53"/>
    </row>
    <row r="96" spans="1:5" ht="12.75" customHeight="1">
      <c r="A96" s="53"/>
      <c r="B96" s="53"/>
      <c r="C96" s="53"/>
      <c r="D96" s="218"/>
      <c r="E96" s="53"/>
    </row>
    <row r="97" spans="1:5" ht="12.75" customHeight="1">
      <c r="A97" s="53"/>
      <c r="B97" s="53"/>
      <c r="C97" s="53"/>
      <c r="D97" s="218"/>
      <c r="E97" s="53"/>
    </row>
    <row r="98" spans="1:5" ht="12.75" customHeight="1">
      <c r="A98" s="53"/>
      <c r="B98" s="53"/>
      <c r="C98" s="53"/>
      <c r="D98" s="218"/>
      <c r="E98" s="53"/>
    </row>
    <row r="99" spans="1:5" ht="12.75" customHeight="1">
      <c r="A99" s="53"/>
      <c r="B99" s="53"/>
      <c r="C99" s="53"/>
      <c r="D99" s="218"/>
      <c r="E99" s="53"/>
    </row>
    <row r="100" spans="1:5" ht="12.75" customHeight="1">
      <c r="A100" s="53"/>
      <c r="B100" s="53"/>
      <c r="C100" s="53"/>
      <c r="D100" s="218"/>
      <c r="E100" s="53"/>
    </row>
    <row r="101" spans="1:5" ht="12.75" customHeight="1">
      <c r="A101" s="53"/>
      <c r="B101" s="53"/>
      <c r="C101" s="53"/>
      <c r="D101" s="218"/>
      <c r="E101" s="53"/>
    </row>
    <row r="102" spans="1:5" ht="12.75" customHeight="1">
      <c r="A102" s="53"/>
      <c r="B102" s="53"/>
      <c r="C102" s="53"/>
      <c r="D102" s="218"/>
      <c r="E102" s="53"/>
    </row>
    <row r="103" spans="1:5" ht="12.75" customHeight="1">
      <c r="A103" s="53"/>
      <c r="B103" s="53"/>
      <c r="C103" s="53"/>
      <c r="D103" s="218"/>
      <c r="E103" s="53"/>
    </row>
    <row r="104" spans="1:5" ht="12.75" customHeight="1">
      <c r="A104" s="53"/>
      <c r="B104" s="53"/>
      <c r="C104" s="53"/>
      <c r="D104" s="218"/>
      <c r="E104" s="53"/>
    </row>
    <row r="105" spans="1:5" ht="12.75" customHeight="1">
      <c r="A105" s="53"/>
      <c r="B105" s="53"/>
      <c r="C105" s="53"/>
      <c r="D105" s="218"/>
      <c r="E105" s="53"/>
    </row>
    <row r="106" spans="1:5" ht="12.75" customHeight="1">
      <c r="A106" s="53"/>
      <c r="B106" s="53"/>
      <c r="C106" s="53"/>
      <c r="D106" s="218"/>
      <c r="E106" s="53"/>
    </row>
    <row r="107" spans="1:5" ht="12.75" customHeight="1">
      <c r="A107" s="53"/>
      <c r="B107" s="53"/>
      <c r="C107" s="53"/>
      <c r="D107" s="218"/>
      <c r="E107" s="53"/>
    </row>
    <row r="108" spans="1:5" ht="12.75" customHeight="1">
      <c r="A108" s="53"/>
      <c r="B108" s="53"/>
      <c r="C108" s="53"/>
      <c r="D108" s="218"/>
      <c r="E108" s="53"/>
    </row>
    <row r="109" spans="1:5" ht="12.75" customHeight="1">
      <c r="A109" s="53"/>
      <c r="B109" s="53"/>
      <c r="C109" s="53"/>
      <c r="D109" s="218"/>
      <c r="E109" s="53"/>
    </row>
    <row r="110" spans="1:5" ht="12.75" customHeight="1">
      <c r="A110" s="53"/>
      <c r="B110" s="53"/>
      <c r="C110" s="53"/>
      <c r="D110" s="218"/>
      <c r="E110" s="53"/>
    </row>
    <row r="111" spans="1:5" ht="12.75" customHeight="1">
      <c r="A111" s="53"/>
      <c r="B111" s="53"/>
      <c r="C111" s="53"/>
      <c r="D111" s="218"/>
      <c r="E111" s="53"/>
    </row>
    <row r="112" spans="1:5" ht="12.75" customHeight="1">
      <c r="A112" s="53"/>
      <c r="B112" s="53"/>
      <c r="C112" s="53"/>
      <c r="D112" s="218"/>
      <c r="E112" s="53"/>
    </row>
    <row r="113" spans="1:5" ht="12.75" customHeight="1">
      <c r="A113" s="53"/>
      <c r="B113" s="53"/>
      <c r="C113" s="53"/>
      <c r="D113" s="218"/>
      <c r="E113" s="53"/>
    </row>
    <row r="114" spans="1:5" ht="12.75" customHeight="1">
      <c r="A114" s="53"/>
      <c r="B114" s="53"/>
      <c r="C114" s="53"/>
      <c r="D114" s="218"/>
      <c r="E114" s="53"/>
    </row>
    <row r="115" spans="1:5" ht="12.75" customHeight="1">
      <c r="A115" s="53"/>
      <c r="B115" s="53"/>
      <c r="C115" s="53"/>
      <c r="D115" s="218"/>
      <c r="E115" s="53"/>
    </row>
    <row r="116" spans="1:5" ht="12.75" customHeight="1">
      <c r="A116" s="53"/>
      <c r="B116" s="53"/>
      <c r="C116" s="53"/>
      <c r="D116" s="218"/>
      <c r="E116" s="53"/>
    </row>
    <row r="117" spans="1:5" ht="12.75" customHeight="1">
      <c r="A117" s="53"/>
      <c r="B117" s="53"/>
      <c r="C117" s="53"/>
      <c r="D117" s="218"/>
      <c r="E117" s="53"/>
    </row>
    <row r="118" spans="1:5" ht="12.75" customHeight="1">
      <c r="A118" s="53"/>
      <c r="B118" s="53"/>
      <c r="C118" s="53"/>
      <c r="D118" s="218"/>
      <c r="E118" s="53"/>
    </row>
    <row r="119" spans="1:5" ht="12.75" customHeight="1">
      <c r="A119" s="53"/>
      <c r="B119" s="53"/>
      <c r="C119" s="53"/>
      <c r="D119" s="218"/>
      <c r="E119" s="53"/>
    </row>
    <row r="120" spans="1:5" ht="12.75" customHeight="1">
      <c r="A120" s="53"/>
      <c r="B120" s="53"/>
      <c r="C120" s="53"/>
      <c r="D120" s="218"/>
      <c r="E120" s="53"/>
    </row>
    <row r="121" spans="1:5" ht="12.75" customHeight="1">
      <c r="A121" s="53"/>
      <c r="B121" s="53"/>
      <c r="C121" s="53"/>
      <c r="D121" s="218"/>
      <c r="E121" s="53"/>
    </row>
    <row r="122" spans="1:5" ht="12.75" customHeight="1">
      <c r="A122" s="53"/>
      <c r="B122" s="53"/>
      <c r="C122" s="53"/>
      <c r="D122" s="218"/>
      <c r="E122" s="53"/>
    </row>
    <row r="123" spans="1:5" ht="12.75" customHeight="1">
      <c r="A123" s="53"/>
      <c r="B123" s="53"/>
      <c r="C123" s="53"/>
      <c r="D123" s="218"/>
      <c r="E123" s="53"/>
    </row>
    <row r="124" spans="1:5" ht="12.75" customHeight="1">
      <c r="A124" s="53"/>
      <c r="B124" s="53"/>
      <c r="C124" s="53"/>
      <c r="D124" s="218"/>
      <c r="E124" s="53"/>
    </row>
    <row r="125" spans="1:5" ht="12.75" customHeight="1">
      <c r="A125" s="53"/>
      <c r="B125" s="53"/>
      <c r="C125" s="53"/>
      <c r="D125" s="218"/>
      <c r="E125" s="53"/>
    </row>
    <row r="126" spans="1:5" ht="12.75" customHeight="1">
      <c r="A126" s="53"/>
      <c r="B126" s="53"/>
      <c r="C126" s="53"/>
      <c r="D126" s="218"/>
      <c r="E126" s="53"/>
    </row>
    <row r="127" spans="1:5" ht="12.75" customHeight="1">
      <c r="A127" s="53"/>
      <c r="B127" s="53"/>
      <c r="C127" s="53"/>
      <c r="D127" s="218"/>
      <c r="E127" s="53"/>
    </row>
    <row r="128" spans="1:5" ht="12.75" customHeight="1">
      <c r="A128" s="53"/>
      <c r="B128" s="53"/>
      <c r="C128" s="53"/>
      <c r="D128" s="218"/>
      <c r="E128" s="53"/>
    </row>
    <row r="129" spans="1:5" ht="12.75" customHeight="1">
      <c r="A129" s="53"/>
      <c r="B129" s="53"/>
      <c r="C129" s="53"/>
      <c r="D129" s="218"/>
      <c r="E129" s="53"/>
    </row>
    <row r="130" spans="1:5" ht="12.75" customHeight="1">
      <c r="A130" s="53"/>
      <c r="B130" s="53"/>
      <c r="C130" s="53"/>
      <c r="D130" s="218"/>
      <c r="E130" s="53"/>
    </row>
    <row r="131" spans="1:5" ht="12.75" customHeight="1">
      <c r="A131" s="53"/>
      <c r="B131" s="53"/>
      <c r="C131" s="53"/>
      <c r="D131" s="218"/>
      <c r="E131" s="53"/>
    </row>
    <row r="132" spans="1:5" ht="12.75" customHeight="1">
      <c r="A132" s="53"/>
      <c r="B132" s="53"/>
      <c r="C132" s="53"/>
      <c r="D132" s="218"/>
      <c r="E132" s="53"/>
    </row>
    <row r="133" spans="1:5" ht="12.75" customHeight="1">
      <c r="A133" s="53"/>
      <c r="B133" s="53"/>
      <c r="C133" s="53"/>
      <c r="D133" s="218"/>
      <c r="E133" s="53"/>
    </row>
    <row r="134" spans="1:5" ht="12.75" customHeight="1">
      <c r="A134" s="53"/>
      <c r="B134" s="53"/>
      <c r="C134" s="53"/>
      <c r="D134" s="218"/>
      <c r="E134" s="53"/>
    </row>
    <row r="135" spans="1:5" ht="12.75" customHeight="1">
      <c r="A135" s="53"/>
      <c r="B135" s="53"/>
      <c r="C135" s="53"/>
      <c r="D135" s="218"/>
      <c r="E135" s="53"/>
    </row>
    <row r="136" spans="1:5" ht="12.75" customHeight="1">
      <c r="A136" s="53"/>
      <c r="B136" s="53"/>
      <c r="C136" s="53"/>
      <c r="D136" s="218"/>
      <c r="E136" s="53"/>
    </row>
    <row r="137" spans="1:5" ht="12.75" customHeight="1">
      <c r="A137" s="53"/>
      <c r="B137" s="53"/>
      <c r="C137" s="53"/>
      <c r="D137" s="218"/>
      <c r="E137" s="53"/>
    </row>
    <row r="138" spans="1:5" ht="12.75" customHeight="1">
      <c r="A138" s="53"/>
      <c r="B138" s="53"/>
      <c r="C138" s="53"/>
      <c r="D138" s="218"/>
      <c r="E138" s="53"/>
    </row>
    <row r="139" spans="1:5" ht="12.75" customHeight="1">
      <c r="A139" s="53"/>
      <c r="B139" s="53"/>
      <c r="C139" s="53"/>
      <c r="D139" s="218"/>
      <c r="E139" s="53"/>
    </row>
    <row r="140" spans="1:5" ht="12.75" customHeight="1">
      <c r="A140" s="53"/>
      <c r="B140" s="53"/>
      <c r="C140" s="53"/>
      <c r="D140" s="218"/>
      <c r="E140" s="53"/>
    </row>
    <row r="141" spans="1:5" ht="12.75" customHeight="1">
      <c r="A141" s="53"/>
      <c r="B141" s="53"/>
      <c r="C141" s="53"/>
      <c r="D141" s="218"/>
      <c r="E141" s="53"/>
    </row>
    <row r="142" spans="1:5" ht="12.75" customHeight="1">
      <c r="A142" s="53"/>
      <c r="B142" s="53"/>
      <c r="C142" s="53"/>
      <c r="D142" s="218"/>
      <c r="E142" s="53"/>
    </row>
    <row r="143" spans="1:5" ht="12.75" customHeight="1">
      <c r="A143" s="53"/>
      <c r="B143" s="53"/>
      <c r="C143" s="53"/>
      <c r="D143" s="218"/>
      <c r="E143" s="53"/>
    </row>
    <row r="144" spans="1:5" ht="12.75" customHeight="1">
      <c r="A144" s="53"/>
      <c r="B144" s="53"/>
      <c r="C144" s="53"/>
      <c r="D144" s="218"/>
      <c r="E144" s="53"/>
    </row>
    <row r="145" spans="1:5" ht="12.75" customHeight="1">
      <c r="A145" s="53"/>
      <c r="B145" s="53"/>
      <c r="C145" s="53"/>
      <c r="D145" s="218"/>
      <c r="E145" s="53"/>
    </row>
    <row r="146" spans="1:5" ht="12.75" customHeight="1">
      <c r="A146" s="53"/>
      <c r="B146" s="53"/>
      <c r="C146" s="53"/>
      <c r="D146" s="218"/>
      <c r="E146" s="53"/>
    </row>
    <row r="147" spans="1:5" ht="12.75" customHeight="1">
      <c r="A147" s="53"/>
      <c r="B147" s="53"/>
      <c r="C147" s="53"/>
      <c r="D147" s="218"/>
      <c r="E147" s="53"/>
    </row>
    <row r="148" spans="1:5" ht="12.75" customHeight="1">
      <c r="A148" s="53"/>
      <c r="B148" s="53"/>
      <c r="C148" s="53"/>
      <c r="D148" s="218"/>
      <c r="E148" s="53"/>
    </row>
    <row r="149" spans="1:5" ht="12.75" customHeight="1">
      <c r="A149" s="53"/>
      <c r="B149" s="53"/>
      <c r="C149" s="53"/>
      <c r="D149" s="218"/>
      <c r="E149" s="53"/>
    </row>
    <row r="150" spans="1:5" ht="12.75" customHeight="1">
      <c r="A150" s="53"/>
      <c r="B150" s="53"/>
      <c r="C150" s="53"/>
      <c r="D150" s="218"/>
      <c r="E150" s="53"/>
    </row>
    <row r="151" spans="1:5" ht="12.75" customHeight="1">
      <c r="A151" s="53"/>
      <c r="B151" s="53"/>
      <c r="C151" s="53"/>
      <c r="D151" s="218"/>
      <c r="E151" s="53"/>
    </row>
    <row r="152" spans="1:5" ht="12.75" customHeight="1">
      <c r="A152" s="53"/>
      <c r="B152" s="53"/>
      <c r="C152" s="53"/>
      <c r="D152" s="218"/>
      <c r="E152" s="53"/>
    </row>
    <row r="153" spans="1:5" ht="12.75" customHeight="1">
      <c r="A153" s="53"/>
      <c r="B153" s="53"/>
      <c r="C153" s="53"/>
      <c r="D153" s="218"/>
      <c r="E153" s="53"/>
    </row>
    <row r="154" spans="1:5" ht="12.75" customHeight="1">
      <c r="A154" s="53"/>
      <c r="B154" s="53"/>
      <c r="C154" s="53"/>
      <c r="D154" s="218"/>
      <c r="E154" s="53"/>
    </row>
    <row r="155" spans="1:5" ht="12.75" customHeight="1">
      <c r="A155" s="53"/>
      <c r="B155" s="53"/>
      <c r="C155" s="53"/>
      <c r="D155" s="218"/>
      <c r="E155" s="53"/>
    </row>
    <row r="156" spans="1:5" ht="12.75" customHeight="1">
      <c r="A156" s="53"/>
      <c r="B156" s="53"/>
      <c r="C156" s="53"/>
      <c r="D156" s="218"/>
      <c r="E156" s="53"/>
    </row>
    <row r="157" spans="1:5" ht="12.75" customHeight="1">
      <c r="A157" s="53"/>
      <c r="B157" s="53"/>
      <c r="C157" s="53"/>
      <c r="D157" s="218"/>
      <c r="E157" s="53"/>
    </row>
    <row r="158" spans="1:5" ht="12.75" customHeight="1">
      <c r="A158" s="53"/>
      <c r="B158" s="53"/>
      <c r="C158" s="53"/>
      <c r="D158" s="218"/>
      <c r="E158" s="53"/>
    </row>
    <row r="159" spans="1:5" ht="12.75" customHeight="1">
      <c r="A159" s="53"/>
      <c r="B159" s="53"/>
      <c r="C159" s="53"/>
      <c r="D159" s="218"/>
      <c r="E159" s="53"/>
    </row>
    <row r="160" spans="1:5" ht="12.75" customHeight="1">
      <c r="A160" s="53"/>
      <c r="B160" s="53"/>
      <c r="C160" s="53"/>
      <c r="D160" s="218"/>
      <c r="E160" s="53"/>
    </row>
    <row r="161" spans="1:5" ht="12.75" customHeight="1">
      <c r="A161" s="53"/>
      <c r="B161" s="53"/>
      <c r="C161" s="53"/>
      <c r="D161" s="218"/>
      <c r="E161" s="53"/>
    </row>
    <row r="162" spans="1:5" ht="12.75" customHeight="1">
      <c r="A162" s="53"/>
      <c r="B162" s="53"/>
      <c r="C162" s="53"/>
      <c r="D162" s="218"/>
      <c r="E162" s="53"/>
    </row>
    <row r="163" spans="1:5" ht="12.75" customHeight="1">
      <c r="A163" s="53"/>
      <c r="B163" s="53"/>
      <c r="C163" s="53"/>
      <c r="D163" s="218"/>
      <c r="E163" s="53"/>
    </row>
    <row r="164" spans="1:5" ht="12.75" customHeight="1">
      <c r="A164" s="53"/>
      <c r="B164" s="53"/>
      <c r="C164" s="53"/>
      <c r="D164" s="218"/>
      <c r="E164" s="53"/>
    </row>
    <row r="165" spans="1:5" ht="12.75" customHeight="1">
      <c r="A165" s="53"/>
      <c r="B165" s="53"/>
      <c r="C165" s="53"/>
      <c r="D165" s="218"/>
      <c r="E165" s="53"/>
    </row>
    <row r="166" spans="1:5" ht="12.75" customHeight="1">
      <c r="A166" s="53"/>
      <c r="B166" s="53"/>
      <c r="C166" s="53"/>
      <c r="D166" s="218"/>
      <c r="E166" s="53"/>
    </row>
    <row r="167" spans="1:5" ht="12.75" customHeight="1">
      <c r="A167" s="53"/>
      <c r="B167" s="53"/>
      <c r="C167" s="53"/>
      <c r="D167" s="218"/>
      <c r="E167" s="53"/>
    </row>
    <row r="168" spans="1:5" ht="12.75" customHeight="1">
      <c r="A168" s="53"/>
      <c r="B168" s="53"/>
      <c r="C168" s="53"/>
      <c r="D168" s="218"/>
      <c r="E168" s="53"/>
    </row>
    <row r="169" spans="1:5" ht="12.75" customHeight="1">
      <c r="A169" s="53"/>
      <c r="B169" s="53"/>
      <c r="C169" s="53"/>
      <c r="D169" s="218"/>
      <c r="E169" s="53"/>
    </row>
    <row r="170" spans="1:5" ht="12.75" customHeight="1">
      <c r="A170" s="53"/>
      <c r="B170" s="53"/>
      <c r="C170" s="53"/>
      <c r="D170" s="218"/>
      <c r="E170" s="53"/>
    </row>
    <row r="171" spans="1:5" ht="12.75" customHeight="1">
      <c r="A171" s="53"/>
      <c r="B171" s="53"/>
      <c r="C171" s="53"/>
      <c r="D171" s="218"/>
      <c r="E171" s="53"/>
    </row>
    <row r="172" spans="1:5" ht="12.75" customHeight="1">
      <c r="A172" s="53"/>
      <c r="B172" s="53"/>
      <c r="C172" s="53"/>
      <c r="D172" s="218"/>
      <c r="E172" s="53"/>
    </row>
    <row r="173" spans="1:5" ht="12.75" customHeight="1">
      <c r="A173" s="53"/>
      <c r="B173" s="53"/>
      <c r="C173" s="53"/>
      <c r="D173" s="218"/>
      <c r="E173" s="53"/>
    </row>
    <row r="174" spans="1:5" ht="12.75" customHeight="1">
      <c r="A174" s="53"/>
      <c r="B174" s="53"/>
      <c r="C174" s="53"/>
      <c r="D174" s="218"/>
      <c r="E174" s="53"/>
    </row>
    <row r="175" spans="1:5" ht="12.75" customHeight="1">
      <c r="A175" s="53"/>
      <c r="B175" s="53"/>
      <c r="C175" s="53"/>
      <c r="D175" s="218"/>
      <c r="E175" s="53"/>
    </row>
    <row r="176" spans="1:5" ht="12.75" customHeight="1">
      <c r="A176" s="53"/>
      <c r="B176" s="53"/>
      <c r="C176" s="53"/>
      <c r="D176" s="218"/>
      <c r="E176" s="53"/>
    </row>
    <row r="177" spans="1:5" ht="12.75" customHeight="1">
      <c r="A177" s="53"/>
      <c r="B177" s="53"/>
      <c r="C177" s="53"/>
      <c r="D177" s="218"/>
      <c r="E177" s="53"/>
    </row>
    <row r="178" spans="1:5" ht="12.75" customHeight="1">
      <c r="A178" s="53"/>
      <c r="B178" s="53"/>
      <c r="C178" s="53"/>
      <c r="D178" s="218"/>
      <c r="E178" s="53"/>
    </row>
    <row r="179" spans="1:5" ht="12.75" customHeight="1">
      <c r="A179" s="53"/>
      <c r="B179" s="53"/>
      <c r="C179" s="53"/>
      <c r="D179" s="218"/>
      <c r="E179" s="53"/>
    </row>
    <row r="180" spans="1:5" ht="12.75" customHeight="1">
      <c r="A180" s="53"/>
      <c r="B180" s="53"/>
      <c r="C180" s="53"/>
      <c r="D180" s="218"/>
      <c r="E180" s="53"/>
    </row>
    <row r="181" spans="1:5" ht="12.75" customHeight="1">
      <c r="A181" s="53"/>
      <c r="B181" s="53"/>
      <c r="C181" s="53"/>
      <c r="D181" s="218"/>
      <c r="E181" s="53"/>
    </row>
    <row r="182" spans="1:5" ht="12.75" customHeight="1">
      <c r="A182" s="53"/>
      <c r="B182" s="53"/>
      <c r="C182" s="53"/>
      <c r="D182" s="218"/>
      <c r="E182" s="53"/>
    </row>
    <row r="183" spans="1:5" ht="12.75" customHeight="1">
      <c r="A183" s="53"/>
      <c r="B183" s="53"/>
      <c r="C183" s="53"/>
      <c r="D183" s="218"/>
      <c r="E183" s="53"/>
    </row>
    <row r="184" spans="1:5" ht="12.75" customHeight="1">
      <c r="A184" s="53"/>
      <c r="B184" s="53"/>
      <c r="C184" s="53"/>
      <c r="D184" s="218"/>
      <c r="E184" s="53"/>
    </row>
    <row r="185" spans="1:5" ht="12.75" customHeight="1">
      <c r="A185" s="53"/>
      <c r="B185" s="53"/>
      <c r="C185" s="53"/>
      <c r="D185" s="218"/>
      <c r="E185" s="53"/>
    </row>
    <row r="186" spans="1:5" ht="12.75" customHeight="1">
      <c r="A186" s="53"/>
      <c r="B186" s="53"/>
      <c r="C186" s="53"/>
      <c r="D186" s="218"/>
      <c r="E186" s="53"/>
    </row>
    <row r="187" spans="1:5" ht="12.75" customHeight="1">
      <c r="A187" s="53"/>
      <c r="B187" s="53"/>
      <c r="C187" s="53"/>
      <c r="D187" s="218"/>
      <c r="E187" s="53"/>
    </row>
    <row r="188" spans="1:5" ht="12.75" customHeight="1">
      <c r="A188" s="53"/>
      <c r="B188" s="53"/>
      <c r="C188" s="53"/>
      <c r="D188" s="218"/>
      <c r="E188" s="53"/>
    </row>
    <row r="189" spans="1:5" ht="12.75" customHeight="1">
      <c r="A189" s="53"/>
      <c r="B189" s="53"/>
      <c r="C189" s="53"/>
      <c r="D189" s="218"/>
      <c r="E189" s="53"/>
    </row>
    <row r="190" spans="1:5" ht="12.75" customHeight="1">
      <c r="A190" s="53"/>
      <c r="B190" s="53"/>
      <c r="C190" s="53"/>
      <c r="D190" s="218"/>
      <c r="E190" s="53"/>
    </row>
    <row r="191" spans="1:5" ht="12.75" customHeight="1">
      <c r="A191" s="53"/>
      <c r="B191" s="53"/>
      <c r="C191" s="53"/>
      <c r="D191" s="218"/>
      <c r="E191" s="53"/>
    </row>
    <row r="192" spans="1:5" ht="12.75" customHeight="1">
      <c r="A192" s="53"/>
      <c r="B192" s="53"/>
      <c r="C192" s="53"/>
      <c r="D192" s="218"/>
      <c r="E192" s="53"/>
    </row>
    <row r="193" spans="1:5" ht="12.75" customHeight="1">
      <c r="A193" s="53"/>
      <c r="B193" s="53"/>
      <c r="C193" s="53"/>
      <c r="D193" s="218"/>
      <c r="E193" s="53"/>
    </row>
    <row r="194" spans="1:5" ht="12.75" customHeight="1">
      <c r="A194" s="53"/>
      <c r="B194" s="53"/>
      <c r="C194" s="53"/>
      <c r="D194" s="218"/>
      <c r="E194" s="53"/>
    </row>
    <row r="195" spans="1:5" ht="12.75" customHeight="1">
      <c r="A195" s="53"/>
      <c r="B195" s="53"/>
      <c r="C195" s="53"/>
      <c r="D195" s="218"/>
      <c r="E195" s="53"/>
    </row>
    <row r="196" spans="1:5" ht="12.75" customHeight="1">
      <c r="A196" s="53"/>
      <c r="B196" s="53"/>
      <c r="C196" s="53"/>
      <c r="D196" s="218"/>
      <c r="E196" s="53"/>
    </row>
    <row r="197" spans="1:5" ht="12.75" customHeight="1">
      <c r="A197" s="53"/>
      <c r="B197" s="53"/>
      <c r="C197" s="53"/>
      <c r="D197" s="218"/>
      <c r="E197" s="53"/>
    </row>
    <row r="198" spans="1:5" ht="12.75" customHeight="1">
      <c r="A198" s="53"/>
      <c r="B198" s="53"/>
      <c r="C198" s="53"/>
      <c r="D198" s="218"/>
      <c r="E198" s="53"/>
    </row>
    <row r="199" spans="1:5" ht="12.75" customHeight="1">
      <c r="A199" s="53"/>
      <c r="B199" s="53"/>
      <c r="C199" s="53"/>
      <c r="D199" s="218"/>
      <c r="E199" s="53"/>
    </row>
    <row r="200" spans="1:5" ht="12.75" customHeight="1">
      <c r="A200" s="53"/>
      <c r="B200" s="53"/>
      <c r="C200" s="53"/>
      <c r="D200" s="218"/>
      <c r="E200" s="53"/>
    </row>
    <row r="201" spans="1:5" ht="12.75" customHeight="1">
      <c r="A201" s="53"/>
      <c r="B201" s="53"/>
      <c r="C201" s="53"/>
      <c r="D201" s="218"/>
      <c r="E201" s="53"/>
    </row>
    <row r="202" spans="1:5" ht="12.75" customHeight="1">
      <c r="A202" s="53"/>
      <c r="B202" s="53"/>
      <c r="C202" s="53"/>
      <c r="D202" s="218"/>
      <c r="E202" s="53"/>
    </row>
    <row r="203" spans="1:5" ht="12.75" customHeight="1">
      <c r="A203" s="53"/>
      <c r="B203" s="53"/>
      <c r="C203" s="53"/>
      <c r="D203" s="218"/>
      <c r="E203" s="53"/>
    </row>
    <row r="204" spans="1:5" ht="12.75" customHeight="1">
      <c r="A204" s="53"/>
      <c r="B204" s="53"/>
      <c r="C204" s="53"/>
      <c r="D204" s="218"/>
      <c r="E204" s="53"/>
    </row>
    <row r="205" spans="1:5" ht="12.75" customHeight="1">
      <c r="A205" s="53"/>
      <c r="B205" s="53"/>
      <c r="C205" s="53"/>
      <c r="D205" s="218"/>
      <c r="E205" s="53"/>
    </row>
    <row r="206" spans="1:5" ht="12.75" customHeight="1">
      <c r="A206" s="53"/>
      <c r="B206" s="53"/>
      <c r="C206" s="53"/>
      <c r="D206" s="218"/>
      <c r="E206" s="53"/>
    </row>
    <row r="207" spans="1:5" ht="12.75" customHeight="1">
      <c r="A207" s="53"/>
      <c r="B207" s="53"/>
      <c r="C207" s="53"/>
      <c r="D207" s="218"/>
      <c r="E207" s="53"/>
    </row>
    <row r="208" spans="1:5" ht="12.75" customHeight="1">
      <c r="A208" s="53"/>
      <c r="B208" s="53"/>
      <c r="C208" s="53"/>
      <c r="D208" s="218"/>
      <c r="E208" s="53"/>
    </row>
    <row r="209" spans="1:5" ht="12.75" customHeight="1">
      <c r="A209" s="53"/>
      <c r="B209" s="53"/>
      <c r="C209" s="53"/>
      <c r="D209" s="218"/>
      <c r="E209" s="53"/>
    </row>
    <row r="210" spans="1:5" ht="12.75" customHeight="1">
      <c r="A210" s="53"/>
      <c r="B210" s="53"/>
      <c r="C210" s="53"/>
      <c r="D210" s="218"/>
      <c r="E210" s="53"/>
    </row>
    <row r="211" spans="1:5" ht="12.75" customHeight="1">
      <c r="A211" s="53"/>
      <c r="B211" s="53"/>
      <c r="C211" s="53"/>
      <c r="D211" s="218"/>
      <c r="E211" s="53"/>
    </row>
    <row r="212" spans="1:5" ht="12.75" customHeight="1">
      <c r="A212" s="53"/>
      <c r="B212" s="53"/>
      <c r="C212" s="53"/>
      <c r="D212" s="218"/>
      <c r="E212" s="53"/>
    </row>
    <row r="213" spans="1:5" ht="12.75" customHeight="1">
      <c r="A213" s="53"/>
      <c r="B213" s="53"/>
      <c r="C213" s="53"/>
      <c r="D213" s="218"/>
      <c r="E213" s="53"/>
    </row>
    <row r="214" spans="1:5" ht="12.75" customHeight="1">
      <c r="A214" s="53"/>
      <c r="B214" s="53"/>
      <c r="C214" s="53"/>
      <c r="D214" s="218"/>
      <c r="E214" s="53"/>
    </row>
    <row r="215" spans="1:5" ht="12.75" customHeight="1">
      <c r="A215" s="53"/>
      <c r="B215" s="53"/>
      <c r="C215" s="53"/>
      <c r="D215" s="218"/>
      <c r="E215" s="53"/>
    </row>
    <row r="216" spans="1:5" ht="12.75" customHeight="1">
      <c r="A216" s="53"/>
      <c r="B216" s="53"/>
      <c r="C216" s="53"/>
      <c r="D216" s="218"/>
      <c r="E216" s="53"/>
    </row>
    <row r="217" spans="1:5" ht="12.75" customHeight="1">
      <c r="A217" s="53"/>
      <c r="B217" s="53"/>
      <c r="C217" s="53"/>
      <c r="D217" s="218"/>
      <c r="E217" s="53"/>
    </row>
    <row r="218" spans="1:5" ht="12.75" customHeight="1">
      <c r="A218" s="53"/>
      <c r="B218" s="53"/>
      <c r="C218" s="53"/>
      <c r="D218" s="218"/>
      <c r="E218" s="53"/>
    </row>
    <row r="219" spans="1:5" ht="12.75" customHeight="1">
      <c r="A219" s="53"/>
      <c r="B219" s="53"/>
      <c r="C219" s="53"/>
      <c r="D219" s="218"/>
      <c r="E219" s="53"/>
    </row>
    <row r="220" spans="1:5" ht="12.75" customHeight="1">
      <c r="A220" s="53"/>
      <c r="B220" s="53"/>
      <c r="C220" s="53"/>
      <c r="D220" s="218"/>
      <c r="E220" s="53"/>
    </row>
    <row r="221" spans="1:5" ht="12.75" customHeight="1">
      <c r="A221" s="53"/>
      <c r="B221" s="53"/>
      <c r="C221" s="53"/>
      <c r="D221" s="218"/>
      <c r="E221" s="53"/>
    </row>
    <row r="222" spans="1:5" ht="12.75" customHeight="1">
      <c r="A222" s="53"/>
      <c r="B222" s="53"/>
      <c r="C222" s="53"/>
      <c r="D222" s="218"/>
      <c r="E222" s="53"/>
    </row>
    <row r="223" spans="1:5" ht="12.75" customHeight="1">
      <c r="A223" s="53"/>
      <c r="B223" s="53"/>
      <c r="C223" s="53"/>
      <c r="D223" s="218"/>
      <c r="E223" s="53"/>
    </row>
    <row r="224" spans="1:5" ht="12.75" customHeight="1">
      <c r="A224" s="53"/>
      <c r="B224" s="53"/>
      <c r="C224" s="53"/>
      <c r="D224" s="218"/>
      <c r="E224" s="53"/>
    </row>
    <row r="225" spans="1:5" ht="12.75" customHeight="1">
      <c r="A225" s="53"/>
      <c r="B225" s="53"/>
      <c r="C225" s="53"/>
      <c r="D225" s="218"/>
      <c r="E225" s="53"/>
    </row>
    <row r="226" spans="1:5" ht="12.75" customHeight="1">
      <c r="A226" s="53"/>
      <c r="B226" s="53"/>
      <c r="C226" s="53"/>
      <c r="D226" s="218"/>
      <c r="E226" s="53"/>
    </row>
    <row r="227" spans="1:5" ht="12.75" customHeight="1">
      <c r="A227" s="53"/>
      <c r="B227" s="53"/>
      <c r="C227" s="53"/>
      <c r="D227" s="218"/>
      <c r="E227" s="53"/>
    </row>
    <row r="228" spans="1:5" ht="12.75" customHeight="1">
      <c r="A228" s="53"/>
      <c r="B228" s="53"/>
      <c r="C228" s="53"/>
      <c r="D228" s="218"/>
      <c r="E228" s="53"/>
    </row>
    <row r="229" spans="1:5" ht="12.75" customHeight="1">
      <c r="A229" s="53"/>
      <c r="B229" s="53"/>
      <c r="C229" s="53"/>
      <c r="D229" s="218"/>
      <c r="E229" s="53"/>
    </row>
    <row r="230" spans="1:5" ht="12.75" customHeight="1">
      <c r="A230" s="53"/>
      <c r="B230" s="53"/>
      <c r="C230" s="53"/>
      <c r="D230" s="218"/>
      <c r="E230" s="53"/>
    </row>
    <row r="231" spans="1:5" ht="12.75" customHeight="1">
      <c r="A231" s="53"/>
      <c r="B231" s="53"/>
      <c r="C231" s="53"/>
      <c r="D231" s="218"/>
      <c r="E231" s="53"/>
    </row>
    <row r="232" spans="1:5" ht="12.75" customHeight="1">
      <c r="A232" s="53"/>
      <c r="B232" s="53"/>
      <c r="C232" s="53"/>
      <c r="D232" s="218"/>
      <c r="E232" s="53"/>
    </row>
    <row r="233" spans="1:5" ht="12.75" customHeight="1">
      <c r="A233" s="53"/>
      <c r="B233" s="53"/>
      <c r="C233" s="53"/>
      <c r="D233" s="218"/>
      <c r="E233" s="53"/>
    </row>
    <row r="234" spans="1:5" ht="12.75" customHeight="1">
      <c r="A234" s="53"/>
      <c r="B234" s="53"/>
      <c r="C234" s="53"/>
      <c r="D234" s="218"/>
      <c r="E234" s="53"/>
    </row>
    <row r="235" spans="1:5" ht="12.75" customHeight="1">
      <c r="A235" s="53"/>
      <c r="B235" s="53"/>
      <c r="C235" s="53"/>
      <c r="D235" s="218"/>
      <c r="E235" s="53"/>
    </row>
    <row r="236" spans="1:5" ht="12.75" customHeight="1">
      <c r="A236" s="53"/>
      <c r="B236" s="53"/>
      <c r="C236" s="53"/>
      <c r="D236" s="218"/>
      <c r="E236" s="53"/>
    </row>
    <row r="237" spans="1:5" ht="12.75" customHeight="1">
      <c r="A237" s="53"/>
      <c r="B237" s="53"/>
      <c r="C237" s="53"/>
      <c r="D237" s="218"/>
      <c r="E237" s="53"/>
    </row>
    <row r="238" spans="1:5" ht="12.75" customHeight="1">
      <c r="A238" s="53"/>
      <c r="B238" s="53"/>
      <c r="C238" s="53"/>
      <c r="D238" s="218"/>
      <c r="E238" s="53"/>
    </row>
    <row r="239" spans="1:5" ht="12.75" customHeight="1">
      <c r="A239" s="53"/>
      <c r="B239" s="53"/>
      <c r="C239" s="53"/>
      <c r="D239" s="218"/>
      <c r="E239" s="53"/>
    </row>
    <row r="240" spans="1:5" ht="12.75" customHeight="1">
      <c r="A240" s="53"/>
      <c r="B240" s="53"/>
      <c r="C240" s="53"/>
      <c r="D240" s="218"/>
      <c r="E240" s="53"/>
    </row>
    <row r="241" spans="1:5" ht="12.75" customHeight="1">
      <c r="A241" s="53"/>
      <c r="B241" s="53"/>
      <c r="C241" s="53"/>
      <c r="D241" s="218"/>
      <c r="E241" s="53"/>
    </row>
    <row r="242" spans="1:5" ht="12.75" customHeight="1">
      <c r="A242" s="53"/>
      <c r="B242" s="53"/>
      <c r="C242" s="53"/>
      <c r="D242" s="218"/>
      <c r="E242" s="53"/>
    </row>
    <row r="243" spans="1:5" ht="12.75" customHeight="1">
      <c r="A243" s="53"/>
      <c r="B243" s="53"/>
      <c r="C243" s="53"/>
      <c r="D243" s="218"/>
      <c r="E243" s="53"/>
    </row>
    <row r="244" spans="1:5" ht="12.75" customHeight="1">
      <c r="A244" s="53"/>
      <c r="B244" s="53"/>
      <c r="C244" s="53"/>
      <c r="D244" s="218"/>
      <c r="E244" s="53"/>
    </row>
    <row r="245" spans="1:5" ht="12.75" customHeight="1">
      <c r="A245" s="53"/>
      <c r="B245" s="53"/>
      <c r="C245" s="53"/>
      <c r="D245" s="218"/>
      <c r="E245" s="53"/>
    </row>
    <row r="246" spans="1:5" ht="12.75" customHeight="1">
      <c r="A246" s="53"/>
      <c r="B246" s="53"/>
      <c r="C246" s="53"/>
      <c r="D246" s="218"/>
      <c r="E246" s="53"/>
    </row>
    <row r="247" spans="1:5" ht="12.75" customHeight="1">
      <c r="A247" s="53"/>
      <c r="B247" s="53"/>
      <c r="C247" s="53"/>
      <c r="D247" s="218"/>
      <c r="E247" s="53"/>
    </row>
    <row r="248" spans="1:5" ht="12.75" customHeight="1">
      <c r="A248" s="53"/>
      <c r="B248" s="53"/>
      <c r="C248" s="53"/>
      <c r="D248" s="218"/>
      <c r="E248" s="53"/>
    </row>
    <row r="249" spans="1:5" ht="12.75" customHeight="1">
      <c r="A249" s="53"/>
      <c r="B249" s="53"/>
      <c r="C249" s="53"/>
      <c r="D249" s="218"/>
      <c r="E249" s="53"/>
    </row>
    <row r="250" spans="1:5" ht="12.75" customHeight="1">
      <c r="A250" s="53"/>
      <c r="B250" s="53"/>
      <c r="C250" s="53"/>
      <c r="D250" s="218"/>
      <c r="E250" s="53"/>
    </row>
    <row r="251" spans="1:5" ht="12.75" customHeight="1">
      <c r="A251" s="53"/>
      <c r="B251" s="53"/>
      <c r="C251" s="53"/>
      <c r="D251" s="218"/>
      <c r="E251" s="53"/>
    </row>
    <row r="252" spans="1:5" ht="12.75" customHeight="1">
      <c r="A252" s="53"/>
      <c r="B252" s="53"/>
      <c r="C252" s="53"/>
      <c r="D252" s="218"/>
      <c r="E252" s="53"/>
    </row>
    <row r="253" spans="1:5" ht="12.75" customHeight="1">
      <c r="A253" s="53"/>
      <c r="B253" s="53"/>
      <c r="C253" s="53"/>
      <c r="D253" s="218"/>
      <c r="E253" s="53"/>
    </row>
    <row r="254" spans="1:5" ht="12.75" customHeight="1">
      <c r="A254" s="53"/>
      <c r="B254" s="53"/>
      <c r="C254" s="53"/>
      <c r="D254" s="218"/>
      <c r="E254" s="53"/>
    </row>
    <row r="255" spans="1:5" ht="12.75" customHeight="1">
      <c r="A255" s="53"/>
      <c r="B255" s="53"/>
      <c r="C255" s="53"/>
      <c r="D255" s="218"/>
      <c r="E255" s="53"/>
    </row>
    <row r="256" spans="1:5" ht="12.75" customHeight="1">
      <c r="A256" s="53"/>
      <c r="B256" s="53"/>
      <c r="C256" s="53"/>
      <c r="D256" s="218"/>
      <c r="E256" s="53"/>
    </row>
    <row r="257" spans="1:5" ht="12.75" customHeight="1">
      <c r="A257" s="53"/>
      <c r="B257" s="53"/>
      <c r="C257" s="53"/>
      <c r="D257" s="218"/>
      <c r="E257" s="53"/>
    </row>
    <row r="258" spans="1:5" ht="12.75" customHeight="1">
      <c r="A258" s="53"/>
      <c r="B258" s="53"/>
      <c r="C258" s="53"/>
      <c r="D258" s="218"/>
      <c r="E258" s="53"/>
    </row>
    <row r="259" spans="1:5" ht="12.75" customHeight="1">
      <c r="A259" s="53"/>
      <c r="B259" s="53"/>
      <c r="C259" s="53"/>
      <c r="D259" s="218"/>
      <c r="E259" s="53"/>
    </row>
    <row r="260" spans="1:5" ht="12.75" customHeight="1">
      <c r="A260" s="53"/>
      <c r="B260" s="53"/>
      <c r="C260" s="53"/>
      <c r="D260" s="218"/>
      <c r="E260" s="53"/>
    </row>
    <row r="261" spans="1:5" ht="12.75" customHeight="1">
      <c r="A261" s="53"/>
      <c r="B261" s="53"/>
      <c r="C261" s="53"/>
      <c r="D261" s="218"/>
      <c r="E261" s="53"/>
    </row>
    <row r="262" spans="1:5" ht="12.75" customHeight="1">
      <c r="A262" s="53"/>
      <c r="B262" s="53"/>
      <c r="C262" s="53"/>
      <c r="D262" s="218"/>
      <c r="E262" s="53"/>
    </row>
    <row r="263" spans="1:5" ht="12.75" customHeight="1">
      <c r="A263" s="53"/>
      <c r="B263" s="53"/>
      <c r="C263" s="53"/>
      <c r="D263" s="218"/>
      <c r="E263" s="53"/>
    </row>
    <row r="264" spans="1:5" ht="12.75" customHeight="1">
      <c r="A264" s="53"/>
      <c r="B264" s="53"/>
      <c r="C264" s="53"/>
      <c r="D264" s="218"/>
      <c r="E264" s="53"/>
    </row>
    <row r="265" spans="1:5" ht="12.75" customHeight="1">
      <c r="A265" s="53"/>
      <c r="B265" s="53"/>
      <c r="C265" s="53"/>
      <c r="D265" s="218"/>
      <c r="E265" s="53"/>
    </row>
    <row r="266" spans="1:5" ht="12.75" customHeight="1">
      <c r="A266" s="53"/>
      <c r="B266" s="53"/>
      <c r="C266" s="53"/>
      <c r="D266" s="218"/>
      <c r="E266" s="53"/>
    </row>
    <row r="267" spans="1:5" ht="12.75" customHeight="1">
      <c r="A267" s="53"/>
      <c r="B267" s="53"/>
      <c r="C267" s="53"/>
      <c r="D267" s="218"/>
      <c r="E267" s="53"/>
    </row>
    <row r="268" spans="1:5" ht="12.75" customHeight="1">
      <c r="A268" s="53"/>
      <c r="B268" s="53"/>
      <c r="C268" s="53"/>
      <c r="D268" s="218"/>
      <c r="E268" s="53"/>
    </row>
    <row r="269" spans="1:5" ht="12.75" customHeight="1">
      <c r="A269" s="52"/>
      <c r="B269" s="52"/>
      <c r="C269" s="52"/>
      <c r="D269" s="218"/>
      <c r="E269" s="52"/>
    </row>
    <row r="270" spans="1:5" ht="12.75" customHeight="1">
      <c r="A270" s="52"/>
      <c r="B270" s="52"/>
      <c r="C270" s="52"/>
      <c r="D270" s="218"/>
      <c r="E270" s="52"/>
    </row>
    <row r="271" spans="1:5" ht="12.75" customHeight="1">
      <c r="A271" s="52"/>
      <c r="B271" s="52"/>
      <c r="C271" s="52"/>
      <c r="D271" s="218"/>
      <c r="E271" s="52"/>
    </row>
    <row r="272" spans="1:5" ht="12.75" customHeight="1">
      <c r="A272" s="52"/>
      <c r="B272" s="52"/>
      <c r="C272" s="52"/>
      <c r="D272" s="218"/>
      <c r="E272" s="52"/>
    </row>
    <row r="273" spans="1:5" ht="12.75" customHeight="1">
      <c r="A273" s="52"/>
      <c r="B273" s="52"/>
      <c r="C273" s="52"/>
      <c r="D273" s="218"/>
      <c r="E273" s="52"/>
    </row>
    <row r="274" spans="1:5" ht="12.75" customHeight="1">
      <c r="A274" s="52"/>
      <c r="B274" s="52"/>
      <c r="C274" s="52"/>
      <c r="D274" s="218"/>
      <c r="E274" s="52"/>
    </row>
    <row r="275" spans="1:5" ht="12.75" customHeight="1">
      <c r="A275" s="52"/>
      <c r="B275" s="52"/>
      <c r="C275" s="52"/>
      <c r="D275" s="218"/>
      <c r="E275" s="52"/>
    </row>
    <row r="276" spans="1:5" ht="12.75" customHeight="1">
      <c r="A276" s="52"/>
      <c r="B276" s="52"/>
      <c r="C276" s="52"/>
      <c r="D276" s="218"/>
      <c r="E276" s="52"/>
    </row>
    <row r="277" spans="1:5" ht="12.75" customHeight="1">
      <c r="A277" s="52"/>
      <c r="B277" s="52"/>
      <c r="C277" s="52"/>
      <c r="D277" s="218"/>
      <c r="E277" s="52"/>
    </row>
    <row r="278" spans="1:5" ht="12.75" customHeight="1">
      <c r="A278" s="52"/>
      <c r="B278" s="52"/>
      <c r="C278" s="52"/>
      <c r="D278" s="218"/>
      <c r="E278" s="52"/>
    </row>
    <row r="279" spans="1:5" ht="12.75" customHeight="1">
      <c r="A279" s="52"/>
      <c r="B279" s="52"/>
      <c r="C279" s="52"/>
      <c r="D279" s="218"/>
      <c r="E279" s="52"/>
    </row>
    <row r="280" spans="1:5" ht="12.75" customHeight="1">
      <c r="A280" s="52"/>
      <c r="B280" s="52"/>
      <c r="C280" s="52"/>
      <c r="D280" s="218"/>
      <c r="E280" s="52"/>
    </row>
    <row r="281" spans="1:5" ht="12.75" customHeight="1">
      <c r="A281" s="52"/>
      <c r="B281" s="52"/>
      <c r="C281" s="52"/>
      <c r="D281" s="218"/>
      <c r="E281" s="52"/>
    </row>
    <row r="282" spans="1:5" ht="12.75" customHeight="1">
      <c r="A282" s="52"/>
      <c r="B282" s="52"/>
      <c r="C282" s="52"/>
      <c r="D282" s="218"/>
      <c r="E282" s="52"/>
    </row>
    <row r="283" spans="1:5" ht="12.75" customHeight="1">
      <c r="A283" s="52"/>
      <c r="B283" s="52"/>
      <c r="C283" s="52"/>
      <c r="D283" s="218"/>
      <c r="E283" s="52"/>
    </row>
    <row r="284" spans="1:5" ht="12.75" customHeight="1">
      <c r="A284" s="52"/>
      <c r="B284" s="52"/>
      <c r="C284" s="52"/>
      <c r="D284" s="218"/>
      <c r="E284" s="52"/>
    </row>
    <row r="285" spans="1:5" ht="12.75" customHeight="1">
      <c r="A285" s="52"/>
      <c r="B285" s="52"/>
      <c r="C285" s="52"/>
      <c r="D285" s="218"/>
      <c r="E285" s="52"/>
    </row>
    <row r="286" spans="1:5" ht="12.75" customHeight="1">
      <c r="A286" s="52"/>
      <c r="B286" s="52"/>
      <c r="C286" s="52"/>
      <c r="D286" s="218"/>
      <c r="E286" s="52"/>
    </row>
    <row r="287" spans="1:5" ht="12.75" customHeight="1">
      <c r="A287" s="52"/>
      <c r="B287" s="52"/>
      <c r="C287" s="52"/>
      <c r="D287" s="218"/>
      <c r="E287" s="52"/>
    </row>
    <row r="288" spans="1:5" ht="12.75" customHeight="1">
      <c r="A288" s="52"/>
      <c r="B288" s="52"/>
      <c r="C288" s="52"/>
      <c r="D288" s="218"/>
      <c r="E288" s="52"/>
    </row>
    <row r="289" spans="1:5" ht="12.75" customHeight="1">
      <c r="A289" s="52"/>
      <c r="B289" s="52"/>
      <c r="C289" s="52"/>
      <c r="D289" s="218"/>
      <c r="E289" s="52"/>
    </row>
    <row r="290" spans="1:5" ht="12.75" customHeight="1">
      <c r="A290" s="52"/>
      <c r="B290" s="52"/>
      <c r="C290" s="52"/>
      <c r="D290" s="218"/>
      <c r="E290" s="52"/>
    </row>
    <row r="291" spans="1:5" ht="12.75" customHeight="1">
      <c r="A291" s="52"/>
      <c r="B291" s="52"/>
      <c r="C291" s="52"/>
      <c r="D291" s="218"/>
      <c r="E291" s="52"/>
    </row>
    <row r="292" spans="1:5" ht="12.75" customHeight="1">
      <c r="A292" s="52"/>
      <c r="B292" s="52"/>
      <c r="C292" s="52"/>
      <c r="D292" s="218"/>
      <c r="E292" s="52"/>
    </row>
    <row r="293" spans="1:5" ht="12.75" customHeight="1">
      <c r="A293" s="52"/>
      <c r="B293" s="52"/>
      <c r="C293" s="52"/>
      <c r="D293" s="218"/>
      <c r="E293" s="52"/>
    </row>
    <row r="294" spans="1:5" ht="12.75" customHeight="1">
      <c r="A294" s="52"/>
      <c r="B294" s="52"/>
      <c r="C294" s="52"/>
      <c r="D294" s="218"/>
      <c r="E294" s="52"/>
    </row>
    <row r="295" spans="1:5" ht="12.75" customHeight="1">
      <c r="A295" s="52"/>
      <c r="B295" s="52"/>
      <c r="C295" s="52"/>
      <c r="D295" s="218"/>
      <c r="E295" s="52"/>
    </row>
    <row r="296" spans="1:5" ht="12.75" customHeight="1">
      <c r="A296" s="52"/>
      <c r="B296" s="52"/>
      <c r="C296" s="52"/>
      <c r="D296" s="218"/>
      <c r="E296" s="52"/>
    </row>
    <row r="297" spans="1:5" ht="12.75" customHeight="1">
      <c r="A297" s="52"/>
      <c r="B297" s="52"/>
      <c r="C297" s="52"/>
      <c r="D297" s="218"/>
      <c r="E297" s="52"/>
    </row>
    <row r="298" spans="1:5" ht="12.75" customHeight="1">
      <c r="A298" s="52"/>
      <c r="B298" s="52"/>
      <c r="C298" s="52"/>
      <c r="D298" s="218"/>
      <c r="E298" s="52"/>
    </row>
    <row r="299" spans="1:5" ht="12.75" customHeight="1">
      <c r="A299" s="52"/>
      <c r="B299" s="52"/>
      <c r="C299" s="52"/>
      <c r="D299" s="218"/>
      <c r="E299" s="52"/>
    </row>
    <row r="300" spans="1:5" ht="12.75" customHeight="1">
      <c r="A300" s="52"/>
      <c r="B300" s="52"/>
      <c r="C300" s="52"/>
      <c r="D300" s="218"/>
      <c r="E300" s="52"/>
    </row>
    <row r="301" spans="1:5" ht="12.75" customHeight="1">
      <c r="A301" s="52"/>
      <c r="B301" s="52"/>
      <c r="C301" s="52"/>
      <c r="D301" s="218"/>
      <c r="E301" s="52"/>
    </row>
    <row r="302" spans="1:5" ht="12.75" customHeight="1">
      <c r="A302" s="52"/>
      <c r="B302" s="52"/>
      <c r="C302" s="52"/>
      <c r="D302" s="218"/>
      <c r="E302" s="52"/>
    </row>
    <row r="303" spans="1:5" ht="12.75" customHeight="1">
      <c r="A303" s="52"/>
      <c r="B303" s="52"/>
      <c r="C303" s="52"/>
      <c r="D303" s="218"/>
      <c r="E303" s="52"/>
    </row>
    <row r="304" spans="1:5" ht="12.75" customHeight="1">
      <c r="A304" s="52"/>
      <c r="B304" s="52"/>
      <c r="C304" s="52"/>
      <c r="D304" s="218"/>
      <c r="E304" s="52"/>
    </row>
    <row r="305" spans="1:5" ht="12.75" customHeight="1">
      <c r="A305" s="52"/>
      <c r="B305" s="52"/>
      <c r="C305" s="52"/>
      <c r="D305" s="218"/>
      <c r="E305" s="52"/>
    </row>
    <row r="306" spans="1:5" ht="12.75" customHeight="1">
      <c r="A306" s="52"/>
      <c r="B306" s="52"/>
      <c r="C306" s="52"/>
      <c r="D306" s="218"/>
      <c r="E306" s="52"/>
    </row>
    <row r="307" spans="1:5" ht="12.75" customHeight="1">
      <c r="A307" s="52"/>
      <c r="B307" s="52"/>
      <c r="C307" s="52"/>
      <c r="D307" s="218"/>
      <c r="E307" s="52"/>
    </row>
    <row r="308" spans="1:5" ht="12.75" customHeight="1">
      <c r="A308" s="52"/>
      <c r="B308" s="52"/>
      <c r="C308" s="52"/>
      <c r="D308" s="218"/>
      <c r="E308" s="52"/>
    </row>
    <row r="309" spans="1:5" ht="12.75" customHeight="1">
      <c r="A309" s="52"/>
      <c r="B309" s="52"/>
      <c r="C309" s="52"/>
      <c r="D309" s="218"/>
      <c r="E309" s="52"/>
    </row>
    <row r="310" spans="1:5" ht="12.75" customHeight="1">
      <c r="A310" s="52"/>
      <c r="B310" s="52"/>
      <c r="C310" s="52"/>
      <c r="D310" s="218"/>
      <c r="E310" s="52"/>
    </row>
    <row r="311" spans="1:5" ht="12.75" customHeight="1">
      <c r="A311" s="52"/>
      <c r="B311" s="52"/>
      <c r="C311" s="52"/>
      <c r="D311" s="218"/>
      <c r="E311" s="52"/>
    </row>
    <row r="312" spans="1:5" ht="12.75" customHeight="1">
      <c r="A312" s="52"/>
      <c r="B312" s="52"/>
      <c r="C312" s="52"/>
      <c r="D312" s="218"/>
      <c r="E312" s="52"/>
    </row>
    <row r="313" spans="1:5" ht="12.75" customHeight="1">
      <c r="A313" s="52"/>
      <c r="B313" s="52"/>
      <c r="C313" s="52"/>
      <c r="D313" s="218"/>
      <c r="E313" s="52"/>
    </row>
    <row r="314" spans="1:5" ht="12.75" customHeight="1">
      <c r="A314" s="52"/>
      <c r="B314" s="52"/>
      <c r="C314" s="52"/>
      <c r="D314" s="218"/>
      <c r="E314" s="52"/>
    </row>
    <row r="315" spans="1:5" ht="12.75" customHeight="1">
      <c r="A315" s="52"/>
      <c r="B315" s="52"/>
      <c r="C315" s="52"/>
      <c r="D315" s="218"/>
      <c r="E315" s="52"/>
    </row>
    <row r="316" spans="1:5" ht="12.75" customHeight="1">
      <c r="A316" s="52"/>
      <c r="B316" s="52"/>
      <c r="C316" s="52"/>
      <c r="D316" s="218"/>
      <c r="E316" s="52"/>
    </row>
    <row r="317" spans="1:5" ht="12.75" customHeight="1">
      <c r="A317" s="52"/>
      <c r="B317" s="52"/>
      <c r="C317" s="52"/>
      <c r="D317" s="218"/>
      <c r="E317" s="52"/>
    </row>
    <row r="318" spans="1:5" ht="12.75" customHeight="1">
      <c r="A318" s="52"/>
      <c r="B318" s="52"/>
      <c r="C318" s="52"/>
      <c r="D318" s="218"/>
      <c r="E318" s="52"/>
    </row>
    <row r="319" spans="1:5" ht="12.75" customHeight="1">
      <c r="A319" s="52"/>
      <c r="B319" s="52"/>
      <c r="C319" s="52"/>
      <c r="D319" s="218"/>
      <c r="E319" s="52"/>
    </row>
    <row r="320" spans="1:5" ht="12.75" customHeight="1">
      <c r="A320" s="52"/>
      <c r="B320" s="52"/>
      <c r="C320" s="52"/>
      <c r="D320" s="218"/>
      <c r="E320" s="52"/>
    </row>
    <row r="321" spans="1:5" ht="12.75" customHeight="1">
      <c r="A321" s="52"/>
      <c r="B321" s="52"/>
      <c r="C321" s="52"/>
      <c r="D321" s="218"/>
      <c r="E321" s="52"/>
    </row>
    <row r="322" spans="1:5" ht="12.75" customHeight="1">
      <c r="A322" s="52"/>
      <c r="B322" s="52"/>
      <c r="C322" s="52"/>
      <c r="D322" s="218"/>
      <c r="E322" s="52"/>
    </row>
    <row r="323" spans="1:5" ht="12.75" customHeight="1">
      <c r="A323" s="52"/>
      <c r="B323" s="52"/>
      <c r="C323" s="52"/>
      <c r="D323" s="218"/>
      <c r="E323" s="52"/>
    </row>
    <row r="324" spans="1:5" ht="12.75" customHeight="1">
      <c r="A324" s="52"/>
      <c r="B324" s="52"/>
      <c r="C324" s="52"/>
      <c r="D324" s="218"/>
      <c r="E324" s="52"/>
    </row>
    <row r="325" spans="1:5" ht="12.75" customHeight="1">
      <c r="A325" s="52"/>
      <c r="B325" s="52"/>
      <c r="C325" s="52"/>
      <c r="D325" s="218"/>
      <c r="E325" s="52"/>
    </row>
    <row r="326" spans="1:5" ht="12.75" customHeight="1">
      <c r="A326" s="52"/>
      <c r="B326" s="52"/>
      <c r="C326" s="52"/>
      <c r="D326" s="218"/>
      <c r="E326" s="52"/>
    </row>
    <row r="327" spans="1:5" ht="12.75" customHeight="1">
      <c r="A327" s="52"/>
      <c r="B327" s="52"/>
      <c r="C327" s="52"/>
      <c r="D327" s="218"/>
      <c r="E327" s="52"/>
    </row>
    <row r="328" spans="1:5" ht="12.75" customHeight="1">
      <c r="A328" s="52"/>
      <c r="B328" s="52"/>
      <c r="C328" s="52"/>
      <c r="D328" s="218"/>
      <c r="E328" s="52"/>
    </row>
    <row r="329" spans="1:5" ht="12.75" customHeight="1">
      <c r="A329" s="52"/>
      <c r="B329" s="52"/>
      <c r="C329" s="52"/>
      <c r="D329" s="218"/>
      <c r="E329" s="52"/>
    </row>
    <row r="330" spans="1:5" ht="12.75" customHeight="1">
      <c r="A330" s="52"/>
      <c r="B330" s="52"/>
      <c r="C330" s="52"/>
      <c r="D330" s="218"/>
      <c r="E330" s="52"/>
    </row>
    <row r="331" spans="1:5" ht="12.75" customHeight="1">
      <c r="A331" s="52"/>
      <c r="B331" s="52"/>
      <c r="C331" s="52"/>
      <c r="D331" s="218"/>
      <c r="E331" s="52"/>
    </row>
    <row r="332" spans="1:5" ht="12.75" customHeight="1">
      <c r="A332" s="52"/>
      <c r="B332" s="52"/>
      <c r="C332" s="52"/>
      <c r="D332" s="218"/>
      <c r="E332" s="52"/>
    </row>
    <row r="333" spans="1:5" ht="12.75" customHeight="1">
      <c r="A333" s="52"/>
      <c r="B333" s="52"/>
      <c r="C333" s="52"/>
      <c r="D333" s="218"/>
      <c r="E333" s="52"/>
    </row>
    <row r="334" spans="1:5" ht="12.75" customHeight="1">
      <c r="A334" s="52"/>
      <c r="B334" s="52"/>
      <c r="C334" s="52"/>
      <c r="D334" s="218"/>
      <c r="E334" s="52"/>
    </row>
    <row r="335" spans="1:5" ht="12.75" customHeight="1">
      <c r="A335" s="52"/>
      <c r="B335" s="52"/>
      <c r="C335" s="52"/>
      <c r="D335" s="218"/>
      <c r="E335" s="52"/>
    </row>
    <row r="336" spans="1:5" ht="12.75" customHeight="1">
      <c r="A336" s="52"/>
      <c r="B336" s="52"/>
      <c r="C336" s="52"/>
      <c r="D336" s="218"/>
      <c r="E336" s="52"/>
    </row>
    <row r="337" spans="1:5" ht="12.75" customHeight="1">
      <c r="A337" s="52"/>
      <c r="B337" s="52"/>
      <c r="C337" s="52"/>
      <c r="D337" s="218"/>
      <c r="E337" s="52"/>
    </row>
    <row r="338" spans="1:5" ht="12.75" customHeight="1">
      <c r="A338" s="52"/>
      <c r="B338" s="52"/>
      <c r="C338" s="52"/>
      <c r="D338" s="218"/>
      <c r="E338" s="52"/>
    </row>
    <row r="339" spans="1:5" ht="12.75" customHeight="1">
      <c r="A339" s="52"/>
      <c r="B339" s="52"/>
      <c r="C339" s="52"/>
      <c r="D339" s="218"/>
      <c r="E339" s="52"/>
    </row>
    <row r="340" spans="1:5" ht="12.75" customHeight="1">
      <c r="A340" s="52"/>
      <c r="B340" s="52"/>
      <c r="C340" s="52"/>
      <c r="D340" s="218"/>
      <c r="E340" s="52"/>
    </row>
    <row r="341" spans="1:5" ht="12.75" customHeight="1">
      <c r="A341" s="52"/>
      <c r="B341" s="52"/>
      <c r="C341" s="52"/>
      <c r="D341" s="218"/>
      <c r="E341" s="52"/>
    </row>
    <row r="342" spans="1:5" ht="12.75" customHeight="1">
      <c r="A342" s="52"/>
      <c r="B342" s="52"/>
      <c r="C342" s="52"/>
      <c r="D342" s="218"/>
      <c r="E342" s="52"/>
    </row>
    <row r="343" spans="1:5" ht="12.75" customHeight="1">
      <c r="A343" s="52"/>
      <c r="B343" s="52"/>
      <c r="C343" s="52"/>
      <c r="D343" s="218"/>
      <c r="E343" s="52"/>
    </row>
    <row r="344" spans="1:5" ht="12.75" customHeight="1">
      <c r="A344" s="52"/>
      <c r="B344" s="52"/>
      <c r="C344" s="52"/>
      <c r="D344" s="218"/>
      <c r="E344" s="52"/>
    </row>
    <row r="345" spans="1:5" ht="12.75" customHeight="1">
      <c r="A345" s="52"/>
      <c r="B345" s="52"/>
      <c r="C345" s="52"/>
      <c r="D345" s="218"/>
      <c r="E345" s="52"/>
    </row>
    <row r="346" spans="1:5" ht="12.75" customHeight="1">
      <c r="A346" s="52"/>
      <c r="B346" s="52"/>
      <c r="C346" s="52"/>
      <c r="D346" s="218"/>
      <c r="E346" s="52"/>
    </row>
    <row r="347" spans="1:5" ht="12.75" customHeight="1">
      <c r="A347" s="52"/>
      <c r="B347" s="52"/>
      <c r="C347" s="52"/>
      <c r="D347" s="218"/>
      <c r="E347" s="52"/>
    </row>
    <row r="348" spans="1:5" ht="12.75" customHeight="1">
      <c r="A348" s="52"/>
      <c r="B348" s="52"/>
      <c r="C348" s="52"/>
      <c r="D348" s="218"/>
      <c r="E348" s="52"/>
    </row>
    <row r="349" spans="1:5" ht="12.75" customHeight="1">
      <c r="A349" s="52"/>
      <c r="B349" s="52"/>
      <c r="C349" s="52"/>
      <c r="D349" s="218"/>
      <c r="E349" s="52"/>
    </row>
    <row r="350" spans="1:5" ht="12.75" customHeight="1">
      <c r="A350" s="52"/>
      <c r="B350" s="52"/>
      <c r="C350" s="52"/>
      <c r="D350" s="218"/>
      <c r="E350" s="52"/>
    </row>
    <row r="351" spans="1:5" ht="12.75" customHeight="1">
      <c r="A351" s="52"/>
      <c r="B351" s="52"/>
      <c r="C351" s="52"/>
      <c r="D351" s="218"/>
      <c r="E351" s="52"/>
    </row>
    <row r="352" spans="1:5" ht="12.75" customHeight="1">
      <c r="A352" s="52"/>
      <c r="B352" s="52"/>
      <c r="C352" s="52"/>
      <c r="D352" s="218"/>
      <c r="E352" s="52"/>
    </row>
    <row r="353" spans="1:5" ht="12.75" customHeight="1">
      <c r="A353" s="52"/>
      <c r="B353" s="52"/>
      <c r="C353" s="52"/>
      <c r="D353" s="218"/>
      <c r="E353" s="52"/>
    </row>
    <row r="354" spans="1:5" ht="12.75" customHeight="1">
      <c r="A354" s="52"/>
      <c r="B354" s="52"/>
      <c r="C354" s="52"/>
      <c r="D354" s="218"/>
      <c r="E354" s="52"/>
    </row>
    <row r="355" spans="1:5" ht="12.75" customHeight="1">
      <c r="A355" s="52"/>
      <c r="B355" s="52"/>
      <c r="C355" s="52"/>
      <c r="D355" s="218"/>
      <c r="E355" s="52"/>
    </row>
    <row r="356" spans="1:5" ht="12.75" customHeight="1">
      <c r="A356" s="52"/>
      <c r="B356" s="52"/>
      <c r="C356" s="52"/>
      <c r="D356" s="218"/>
      <c r="E356" s="52"/>
    </row>
    <row r="357" spans="1:5" ht="12.75" customHeight="1">
      <c r="A357" s="52"/>
      <c r="B357" s="52"/>
      <c r="C357" s="52"/>
      <c r="D357" s="218"/>
      <c r="E357" s="52"/>
    </row>
    <row r="358" spans="1:5" ht="12.75" customHeight="1">
      <c r="A358" s="52"/>
      <c r="B358" s="52"/>
      <c r="C358" s="52"/>
      <c r="D358" s="218"/>
      <c r="E358" s="52"/>
    </row>
    <row r="359" spans="1:5" ht="12.75" customHeight="1">
      <c r="A359" s="52"/>
      <c r="B359" s="52"/>
      <c r="C359" s="52"/>
      <c r="D359" s="218"/>
      <c r="E359" s="52"/>
    </row>
    <row r="360" spans="1:5" ht="12.75" customHeight="1">
      <c r="A360" s="52"/>
      <c r="B360" s="52"/>
      <c r="C360" s="52"/>
      <c r="D360" s="218"/>
      <c r="E360" s="52"/>
    </row>
    <row r="361" spans="1:5" ht="12.75" customHeight="1">
      <c r="A361" s="52"/>
      <c r="B361" s="52"/>
      <c r="C361" s="52"/>
      <c r="D361" s="218"/>
      <c r="E361" s="52"/>
    </row>
    <row r="362" spans="1:5" ht="12.75" customHeight="1">
      <c r="A362" s="52"/>
      <c r="B362" s="52"/>
      <c r="C362" s="52"/>
      <c r="D362" s="218"/>
      <c r="E362" s="52"/>
    </row>
    <row r="363" spans="1:5" ht="12.75" customHeight="1">
      <c r="A363" s="52"/>
      <c r="B363" s="52"/>
      <c r="C363" s="52"/>
      <c r="D363" s="218"/>
      <c r="E363" s="52"/>
    </row>
    <row r="364" spans="1:5" ht="12.75" customHeight="1">
      <c r="A364" s="52"/>
      <c r="B364" s="52"/>
      <c r="C364" s="52"/>
      <c r="D364" s="218"/>
      <c r="E364" s="52"/>
    </row>
    <row r="365" spans="1:5" ht="12.75" customHeight="1">
      <c r="A365" s="52"/>
      <c r="B365" s="52"/>
      <c r="C365" s="52"/>
      <c r="D365" s="218"/>
      <c r="E365" s="52"/>
    </row>
    <row r="366" spans="1:5" ht="12.75" customHeight="1">
      <c r="A366" s="52"/>
      <c r="B366" s="52"/>
      <c r="C366" s="52"/>
      <c r="D366" s="218"/>
      <c r="E366" s="52"/>
    </row>
    <row r="367" spans="1:5" ht="12.75" customHeight="1">
      <c r="A367" s="52"/>
      <c r="B367" s="52"/>
      <c r="C367" s="52"/>
      <c r="D367" s="218"/>
      <c r="E367" s="52"/>
    </row>
    <row r="368" spans="1:5" ht="12.75" customHeight="1">
      <c r="A368" s="52"/>
      <c r="B368" s="52"/>
      <c r="C368" s="52"/>
      <c r="D368" s="218"/>
      <c r="E368" s="52"/>
    </row>
    <row r="369" spans="1:5" ht="12.75" customHeight="1">
      <c r="A369" s="52"/>
      <c r="B369" s="52"/>
      <c r="C369" s="52"/>
      <c r="D369" s="218"/>
      <c r="E369" s="52"/>
    </row>
    <row r="370" spans="1:5" ht="12.75" customHeight="1">
      <c r="A370" s="52"/>
      <c r="B370" s="52"/>
      <c r="C370" s="52"/>
      <c r="D370" s="218"/>
      <c r="E370" s="52"/>
    </row>
    <row r="371" spans="1:5" ht="12.75" customHeight="1">
      <c r="A371" s="52"/>
      <c r="B371" s="52"/>
      <c r="C371" s="52"/>
      <c r="D371" s="218"/>
      <c r="E371" s="52"/>
    </row>
    <row r="372" spans="1:5" ht="12.75" customHeight="1">
      <c r="A372" s="52"/>
      <c r="B372" s="52"/>
      <c r="C372" s="52"/>
      <c r="D372" s="218"/>
      <c r="E372" s="52"/>
    </row>
    <row r="373" spans="1:5" ht="12.75" customHeight="1">
      <c r="A373" s="52"/>
      <c r="B373" s="52"/>
      <c r="C373" s="52"/>
      <c r="D373" s="218"/>
      <c r="E373" s="52"/>
    </row>
    <row r="374" spans="1:5" ht="12.75" customHeight="1">
      <c r="A374" s="52"/>
      <c r="B374" s="52"/>
      <c r="C374" s="52"/>
      <c r="D374" s="218"/>
      <c r="E374" s="52"/>
    </row>
    <row r="375" spans="1:5" ht="12.75" customHeight="1">
      <c r="A375" s="52"/>
      <c r="B375" s="52"/>
      <c r="C375" s="52"/>
      <c r="D375" s="218"/>
      <c r="E375" s="52"/>
    </row>
    <row r="376" spans="1:5" ht="12.75" customHeight="1">
      <c r="A376" s="52"/>
      <c r="B376" s="52"/>
      <c r="C376" s="52"/>
      <c r="D376" s="218"/>
      <c r="E376" s="52"/>
    </row>
    <row r="377" spans="1:5" ht="12.75" customHeight="1">
      <c r="A377" s="52"/>
      <c r="B377" s="52"/>
      <c r="C377" s="52"/>
      <c r="D377" s="218"/>
      <c r="E377" s="52"/>
    </row>
    <row r="378" spans="1:5" ht="12.75" customHeight="1">
      <c r="A378" s="52"/>
      <c r="B378" s="52"/>
      <c r="C378" s="52"/>
      <c r="D378" s="218"/>
      <c r="E378" s="52"/>
    </row>
    <row r="379" spans="1:5" ht="12.75" customHeight="1">
      <c r="A379" s="52"/>
      <c r="B379" s="52"/>
      <c r="C379" s="52"/>
      <c r="D379" s="218"/>
      <c r="E379" s="52"/>
    </row>
    <row r="380" spans="1:5" ht="12.75" customHeight="1">
      <c r="A380" s="52"/>
      <c r="B380" s="52"/>
      <c r="C380" s="52"/>
      <c r="D380" s="218"/>
      <c r="E380" s="52"/>
    </row>
    <row r="381" spans="1:5" ht="12.75" customHeight="1">
      <c r="A381" s="52"/>
      <c r="B381" s="52"/>
      <c r="C381" s="52"/>
      <c r="D381" s="218"/>
      <c r="E381" s="52"/>
    </row>
    <row r="382" spans="1:5" ht="12.75" customHeight="1">
      <c r="A382" s="52"/>
      <c r="B382" s="52"/>
      <c r="C382" s="52"/>
      <c r="D382" s="218"/>
      <c r="E382" s="52"/>
    </row>
    <row r="383" spans="1:5" ht="12.75" customHeight="1">
      <c r="A383" s="52"/>
      <c r="B383" s="52"/>
      <c r="C383" s="52"/>
      <c r="D383" s="218"/>
      <c r="E383" s="52"/>
    </row>
    <row r="384" spans="1:5" ht="12.75" customHeight="1">
      <c r="A384" s="52"/>
      <c r="B384" s="52"/>
      <c r="C384" s="52"/>
      <c r="D384" s="218"/>
      <c r="E384" s="52"/>
    </row>
    <row r="385" spans="1:5" ht="12.75" customHeight="1">
      <c r="A385" s="52"/>
      <c r="B385" s="52"/>
      <c r="C385" s="52"/>
      <c r="D385" s="218"/>
      <c r="E385" s="52"/>
    </row>
    <row r="386" spans="1:5" ht="12.75" customHeight="1">
      <c r="A386" s="52"/>
      <c r="B386" s="52"/>
      <c r="C386" s="52"/>
      <c r="D386" s="218"/>
      <c r="E386" s="52"/>
    </row>
    <row r="387" spans="1:5" ht="12.75" customHeight="1">
      <c r="A387" s="52"/>
      <c r="B387" s="52"/>
      <c r="C387" s="52"/>
      <c r="D387" s="218"/>
      <c r="E387" s="52"/>
    </row>
    <row r="388" spans="1:5" ht="12.75" customHeight="1">
      <c r="A388" s="52"/>
      <c r="B388" s="52"/>
      <c r="C388" s="52"/>
      <c r="D388" s="218"/>
      <c r="E388" s="52"/>
    </row>
    <row r="389" spans="1:5" ht="12.75" customHeight="1">
      <c r="A389" s="52"/>
      <c r="B389" s="52"/>
      <c r="C389" s="52"/>
      <c r="D389" s="218"/>
      <c r="E389" s="52"/>
    </row>
    <row r="390" spans="1:5" ht="12.75" customHeight="1">
      <c r="A390" s="52"/>
      <c r="B390" s="52"/>
      <c r="C390" s="52"/>
      <c r="D390" s="218"/>
      <c r="E390" s="52"/>
    </row>
    <row r="391" spans="1:5" ht="12.75" customHeight="1">
      <c r="A391" s="52"/>
      <c r="B391" s="52"/>
      <c r="C391" s="52"/>
      <c r="D391" s="218"/>
      <c r="E391" s="52"/>
    </row>
    <row r="392" spans="1:5" ht="12.75" customHeight="1">
      <c r="A392" s="52"/>
      <c r="B392" s="52"/>
      <c r="C392" s="52"/>
      <c r="D392" s="218"/>
      <c r="E392" s="52"/>
    </row>
    <row r="393" spans="1:5" ht="12.75" customHeight="1">
      <c r="A393" s="52"/>
      <c r="B393" s="52"/>
      <c r="C393" s="52"/>
      <c r="D393" s="218"/>
      <c r="E393" s="52"/>
    </row>
    <row r="394" spans="1:5" ht="12.75" customHeight="1">
      <c r="A394" s="52"/>
      <c r="B394" s="52"/>
      <c r="C394" s="52"/>
      <c r="D394" s="218"/>
      <c r="E394" s="52"/>
    </row>
    <row r="395" spans="1:5" ht="12.75" customHeight="1">
      <c r="A395" s="52"/>
      <c r="B395" s="52"/>
      <c r="C395" s="52"/>
      <c r="D395" s="218"/>
      <c r="E395" s="52"/>
    </row>
    <row r="396" spans="1:5" ht="12.75" customHeight="1">
      <c r="A396" s="52"/>
      <c r="B396" s="52"/>
      <c r="C396" s="52"/>
      <c r="D396" s="218"/>
      <c r="E396" s="52"/>
    </row>
    <row r="397" spans="1:5" ht="12.75" customHeight="1">
      <c r="A397" s="52"/>
      <c r="B397" s="52"/>
      <c r="C397" s="52"/>
      <c r="D397" s="218"/>
      <c r="E397" s="52"/>
    </row>
    <row r="398" spans="1:5" ht="12.75" customHeight="1">
      <c r="A398" s="52"/>
      <c r="B398" s="52"/>
      <c r="C398" s="52"/>
      <c r="D398" s="218"/>
      <c r="E398" s="52"/>
    </row>
    <row r="399" spans="1:5" ht="12.75" customHeight="1">
      <c r="A399" s="52"/>
      <c r="B399" s="52"/>
      <c r="C399" s="52"/>
      <c r="D399" s="218"/>
      <c r="E399" s="52"/>
    </row>
    <row r="400" spans="1:5" ht="12.75" customHeight="1">
      <c r="A400" s="52"/>
      <c r="B400" s="52"/>
      <c r="C400" s="52"/>
      <c r="D400" s="218"/>
      <c r="E400" s="52"/>
    </row>
    <row r="401" spans="1:5" ht="12.75" customHeight="1">
      <c r="A401" s="52"/>
      <c r="B401" s="52"/>
      <c r="C401" s="52"/>
      <c r="D401" s="218"/>
      <c r="E401" s="52"/>
    </row>
    <row r="402" spans="1:5" ht="12.75" customHeight="1">
      <c r="A402" s="52"/>
      <c r="B402" s="52"/>
      <c r="C402" s="52"/>
      <c r="D402" s="218"/>
      <c r="E402" s="52"/>
    </row>
    <row r="403" spans="1:5" ht="12.75" customHeight="1">
      <c r="A403" s="52"/>
      <c r="B403" s="52"/>
      <c r="C403" s="52"/>
      <c r="D403" s="218"/>
      <c r="E403" s="52"/>
    </row>
    <row r="404" spans="1:5" ht="12.75" customHeight="1">
      <c r="A404" s="52"/>
      <c r="B404" s="52"/>
      <c r="C404" s="52"/>
      <c r="D404" s="218"/>
      <c r="E404" s="52"/>
    </row>
    <row r="405" spans="1:5" ht="12.75" customHeight="1">
      <c r="A405" s="52"/>
      <c r="B405" s="52"/>
      <c r="C405" s="52"/>
      <c r="D405" s="218"/>
      <c r="E405" s="52"/>
    </row>
    <row r="406" spans="1:5" ht="12.75" customHeight="1">
      <c r="A406" s="52"/>
      <c r="B406" s="52"/>
      <c r="C406" s="52"/>
      <c r="D406" s="218"/>
      <c r="E406" s="52"/>
    </row>
    <row r="407" spans="1:5" ht="12.75" customHeight="1">
      <c r="A407" s="52"/>
      <c r="B407" s="52"/>
      <c r="C407" s="52"/>
      <c r="D407" s="218"/>
      <c r="E407" s="52"/>
    </row>
    <row r="408" spans="1:5" ht="12.75" customHeight="1">
      <c r="A408" s="52"/>
      <c r="B408" s="52"/>
      <c r="C408" s="52"/>
      <c r="D408" s="218"/>
      <c r="E408" s="52"/>
    </row>
    <row r="409" spans="1:5" ht="12.75" customHeight="1">
      <c r="A409" s="52"/>
      <c r="B409" s="52"/>
      <c r="C409" s="52"/>
      <c r="D409" s="218"/>
      <c r="E409" s="52"/>
    </row>
    <row r="410" spans="1:5" ht="12.75" customHeight="1">
      <c r="A410" s="52"/>
      <c r="B410" s="52"/>
      <c r="C410" s="52"/>
      <c r="D410" s="218"/>
      <c r="E410" s="52"/>
    </row>
    <row r="411" spans="1:5" ht="12.75" customHeight="1">
      <c r="A411" s="52"/>
      <c r="B411" s="52"/>
      <c r="C411" s="52"/>
      <c r="D411" s="218"/>
      <c r="E411" s="52"/>
    </row>
    <row r="412" spans="1:5" ht="12.75" customHeight="1">
      <c r="A412" s="52"/>
      <c r="B412" s="52"/>
      <c r="C412" s="52"/>
      <c r="D412" s="218"/>
      <c r="E412" s="52"/>
    </row>
    <row r="413" spans="1:5" ht="12.75" customHeight="1">
      <c r="A413" s="52"/>
      <c r="B413" s="52"/>
      <c r="C413" s="52"/>
      <c r="D413" s="218"/>
      <c r="E413" s="52"/>
    </row>
    <row r="414" spans="1:5" ht="12.75" customHeight="1">
      <c r="A414" s="52"/>
      <c r="B414" s="52"/>
      <c r="C414" s="52"/>
      <c r="D414" s="218"/>
      <c r="E414" s="52"/>
    </row>
    <row r="415" spans="1:5" ht="12.75" customHeight="1">
      <c r="A415" s="52"/>
      <c r="B415" s="52"/>
      <c r="C415" s="52"/>
      <c r="D415" s="218"/>
      <c r="E415" s="52"/>
    </row>
    <row r="416" spans="1:5" ht="12.75" customHeight="1">
      <c r="A416" s="52"/>
      <c r="B416" s="52"/>
      <c r="C416" s="52"/>
      <c r="D416" s="218"/>
      <c r="E416" s="52"/>
    </row>
    <row r="417" spans="1:5" ht="12.75" customHeight="1">
      <c r="A417" s="52"/>
      <c r="B417" s="52"/>
      <c r="C417" s="52"/>
      <c r="D417" s="218"/>
      <c r="E417" s="52"/>
    </row>
    <row r="418" spans="1:5" ht="12.75" customHeight="1">
      <c r="A418" s="52"/>
      <c r="B418" s="52"/>
      <c r="C418" s="52"/>
      <c r="D418" s="218"/>
      <c r="E418" s="52"/>
    </row>
    <row r="419" spans="1:5" ht="12.75" customHeight="1">
      <c r="A419" s="52"/>
      <c r="B419" s="52"/>
      <c r="C419" s="52"/>
      <c r="D419" s="218"/>
      <c r="E419" s="52"/>
    </row>
    <row r="420" spans="1:5" ht="12.75" customHeight="1">
      <c r="A420" s="52"/>
      <c r="B420" s="52"/>
      <c r="C420" s="52"/>
      <c r="D420" s="218"/>
      <c r="E420" s="52"/>
    </row>
    <row r="421" spans="1:5" ht="12.75" customHeight="1">
      <c r="A421" s="52"/>
      <c r="B421" s="52"/>
      <c r="C421" s="52"/>
      <c r="D421" s="218"/>
      <c r="E421" s="52"/>
    </row>
    <row r="422" spans="1:5" ht="12.75" customHeight="1">
      <c r="A422" s="52"/>
      <c r="B422" s="52"/>
      <c r="C422" s="52"/>
      <c r="D422" s="218"/>
      <c r="E422" s="52"/>
    </row>
    <row r="423" spans="1:5" ht="12.75" customHeight="1">
      <c r="A423" s="52"/>
      <c r="B423" s="52"/>
      <c r="C423" s="52"/>
      <c r="D423" s="218"/>
      <c r="E423" s="52"/>
    </row>
    <row r="424" spans="1:5" ht="12.75" customHeight="1">
      <c r="A424" s="52"/>
      <c r="B424" s="52"/>
      <c r="C424" s="52"/>
      <c r="D424" s="218"/>
      <c r="E424" s="52"/>
    </row>
    <row r="425" spans="1:5" ht="12.75" customHeight="1">
      <c r="A425" s="52"/>
      <c r="B425" s="52"/>
      <c r="C425" s="52"/>
      <c r="D425" s="218"/>
      <c r="E425" s="52"/>
    </row>
    <row r="426" spans="1:5" ht="12.75" customHeight="1">
      <c r="A426" s="52"/>
      <c r="B426" s="52"/>
      <c r="C426" s="52"/>
      <c r="D426" s="218"/>
      <c r="E426" s="52"/>
    </row>
    <row r="427" spans="1:5" ht="12.75" customHeight="1">
      <c r="A427" s="52"/>
      <c r="B427" s="52"/>
      <c r="C427" s="52"/>
      <c r="D427" s="218"/>
      <c r="E427" s="52"/>
    </row>
    <row r="428" spans="1:5" ht="12.75" customHeight="1">
      <c r="A428" s="52"/>
      <c r="B428" s="52"/>
      <c r="C428" s="52"/>
      <c r="D428" s="218"/>
      <c r="E428" s="52"/>
    </row>
    <row r="429" spans="1:5" ht="12.75" customHeight="1">
      <c r="A429" s="52"/>
      <c r="B429" s="52"/>
      <c r="C429" s="52"/>
      <c r="D429" s="218"/>
      <c r="E429" s="52"/>
    </row>
    <row r="430" spans="1:5" ht="12.75" customHeight="1">
      <c r="A430" s="52"/>
      <c r="B430" s="52"/>
      <c r="C430" s="52"/>
      <c r="D430" s="218"/>
      <c r="E430" s="52"/>
    </row>
    <row r="431" spans="1:5" ht="12.75" customHeight="1">
      <c r="A431" s="52"/>
      <c r="B431" s="52"/>
      <c r="C431" s="52"/>
      <c r="D431" s="218"/>
      <c r="E431" s="52"/>
    </row>
    <row r="432" spans="1:5" ht="12.75" customHeight="1">
      <c r="A432" s="52"/>
      <c r="B432" s="52"/>
      <c r="C432" s="52"/>
      <c r="D432" s="218"/>
      <c r="E432" s="52"/>
    </row>
    <row r="433" spans="1:5" ht="12.75" customHeight="1">
      <c r="A433" s="52"/>
      <c r="B433" s="52"/>
      <c r="C433" s="52"/>
      <c r="D433" s="218"/>
      <c r="E433" s="52"/>
    </row>
    <row r="434" spans="1:5" ht="12.75" customHeight="1">
      <c r="A434" s="52"/>
      <c r="B434" s="52"/>
      <c r="C434" s="52"/>
      <c r="D434" s="218"/>
      <c r="E434" s="52"/>
    </row>
    <row r="435" spans="1:5" ht="12.75" customHeight="1">
      <c r="A435" s="52"/>
      <c r="B435" s="52"/>
      <c r="C435" s="52"/>
      <c r="D435" s="218"/>
      <c r="E435" s="52"/>
    </row>
    <row r="436" spans="1:5" ht="12.75" customHeight="1">
      <c r="A436" s="52"/>
      <c r="B436" s="52"/>
      <c r="C436" s="52"/>
      <c r="D436" s="218"/>
      <c r="E436" s="52"/>
    </row>
    <row r="437" spans="1:5" ht="12.75" customHeight="1">
      <c r="A437" s="52"/>
      <c r="B437" s="52"/>
      <c r="C437" s="52"/>
      <c r="D437" s="218"/>
      <c r="E437" s="52"/>
    </row>
    <row r="438" spans="1:5" ht="12.75" customHeight="1">
      <c r="A438" s="52"/>
      <c r="B438" s="52"/>
      <c r="C438" s="52"/>
      <c r="D438" s="218"/>
      <c r="E438" s="52"/>
    </row>
    <row r="439" spans="1:5" ht="12.75" customHeight="1">
      <c r="A439" s="52"/>
      <c r="B439" s="52"/>
      <c r="C439" s="52"/>
      <c r="D439" s="218"/>
      <c r="E439" s="52"/>
    </row>
    <row r="440" spans="1:5" ht="12.75" customHeight="1">
      <c r="A440" s="52"/>
      <c r="B440" s="52"/>
      <c r="C440" s="52"/>
      <c r="D440" s="218"/>
      <c r="E440" s="52"/>
    </row>
    <row r="441" spans="1:5" ht="12.75" customHeight="1">
      <c r="A441" s="52"/>
      <c r="B441" s="52"/>
      <c r="C441" s="52"/>
      <c r="D441" s="218"/>
      <c r="E441" s="52"/>
    </row>
    <row r="442" spans="1:5" ht="12.75" customHeight="1">
      <c r="A442" s="52"/>
      <c r="B442" s="52"/>
      <c r="C442" s="52"/>
      <c r="D442" s="218"/>
      <c r="E442" s="52"/>
    </row>
    <row r="443" spans="1:5" ht="12.75" customHeight="1">
      <c r="A443" s="52"/>
      <c r="B443" s="52"/>
      <c r="C443" s="52"/>
      <c r="D443" s="218"/>
      <c r="E443" s="52"/>
    </row>
    <row r="444" spans="1:5" ht="12.75" customHeight="1">
      <c r="A444" s="52"/>
      <c r="B444" s="52"/>
      <c r="C444" s="52"/>
      <c r="D444" s="218"/>
      <c r="E444" s="52"/>
    </row>
    <row r="445" spans="1:5" ht="12.75" customHeight="1">
      <c r="A445" s="52"/>
      <c r="B445" s="52"/>
      <c r="C445" s="52"/>
      <c r="D445" s="218"/>
      <c r="E445" s="52"/>
    </row>
    <row r="446" spans="1:5" ht="12.75" customHeight="1">
      <c r="A446" s="52"/>
      <c r="B446" s="52"/>
      <c r="C446" s="52"/>
      <c r="D446" s="218"/>
      <c r="E446" s="52"/>
    </row>
    <row r="447" spans="1:5" ht="12.75" customHeight="1">
      <c r="A447" s="52"/>
      <c r="B447" s="52"/>
      <c r="C447" s="52"/>
      <c r="D447" s="218"/>
      <c r="E447" s="52"/>
    </row>
    <row r="448" spans="1:5" ht="12.75" customHeight="1">
      <c r="A448" s="52"/>
      <c r="B448" s="52"/>
      <c r="C448" s="52"/>
      <c r="D448" s="218"/>
      <c r="E448" s="52"/>
    </row>
    <row r="449" spans="1:5" ht="12.75" customHeight="1">
      <c r="A449" s="52"/>
      <c r="B449" s="52"/>
      <c r="C449" s="52"/>
      <c r="D449" s="218"/>
      <c r="E449" s="52"/>
    </row>
    <row r="450" spans="1:5" ht="12.75" customHeight="1">
      <c r="A450" s="52"/>
      <c r="B450" s="52"/>
      <c r="C450" s="52"/>
      <c r="D450" s="218"/>
      <c r="E450" s="52"/>
    </row>
    <row r="451" spans="1:5" ht="12.75" customHeight="1">
      <c r="A451" s="52"/>
      <c r="B451" s="52"/>
      <c r="C451" s="52"/>
      <c r="D451" s="218"/>
      <c r="E451" s="52"/>
    </row>
    <row r="452" spans="1:5" ht="12.75" customHeight="1">
      <c r="A452" s="52"/>
      <c r="B452" s="52"/>
      <c r="C452" s="52"/>
      <c r="D452" s="218"/>
      <c r="E452" s="52"/>
    </row>
    <row r="453" spans="1:5" ht="12.75" customHeight="1">
      <c r="A453" s="52"/>
      <c r="B453" s="52"/>
      <c r="C453" s="52"/>
      <c r="D453" s="218"/>
      <c r="E453" s="52"/>
    </row>
    <row r="454" spans="1:5" ht="12.75" customHeight="1">
      <c r="A454" s="52"/>
      <c r="B454" s="52"/>
      <c r="C454" s="52"/>
      <c r="D454" s="218"/>
      <c r="E454" s="52"/>
    </row>
    <row r="455" spans="1:5" ht="12.75" customHeight="1">
      <c r="A455" s="52"/>
      <c r="B455" s="52"/>
      <c r="C455" s="52"/>
      <c r="D455" s="218"/>
      <c r="E455" s="52"/>
    </row>
    <row r="456" spans="1:5" ht="12.75" customHeight="1">
      <c r="A456" s="52"/>
      <c r="B456" s="52"/>
      <c r="C456" s="52"/>
      <c r="D456" s="218"/>
      <c r="E456" s="52"/>
    </row>
    <row r="457" spans="1:5" ht="12.75" customHeight="1">
      <c r="A457" s="52"/>
      <c r="B457" s="52"/>
      <c r="C457" s="52"/>
      <c r="D457" s="218"/>
      <c r="E457" s="52"/>
    </row>
    <row r="458" spans="1:5" ht="12.75" customHeight="1">
      <c r="A458" s="52"/>
      <c r="B458" s="52"/>
      <c r="C458" s="52"/>
      <c r="D458" s="218"/>
      <c r="E458" s="52"/>
    </row>
    <row r="459" spans="1:5" ht="12.75" customHeight="1">
      <c r="A459" s="52"/>
      <c r="B459" s="52"/>
      <c r="C459" s="52"/>
      <c r="D459" s="218"/>
      <c r="E459" s="52"/>
    </row>
    <row r="460" spans="1:5" ht="12.75" customHeight="1">
      <c r="A460" s="52"/>
      <c r="B460" s="52"/>
      <c r="C460" s="52"/>
      <c r="D460" s="218"/>
      <c r="E460" s="52"/>
    </row>
    <row r="461" spans="1:5" ht="12.75" customHeight="1">
      <c r="A461" s="52"/>
      <c r="B461" s="52"/>
      <c r="C461" s="52"/>
      <c r="D461" s="218"/>
      <c r="E461" s="52"/>
    </row>
    <row r="462" spans="1:5" ht="12.75" customHeight="1">
      <c r="A462" s="52"/>
      <c r="B462" s="52"/>
      <c r="C462" s="52"/>
      <c r="D462" s="218"/>
      <c r="E462" s="52"/>
    </row>
    <row r="463" spans="1:5" ht="12.75" customHeight="1">
      <c r="A463" s="52"/>
      <c r="B463" s="52"/>
      <c r="C463" s="52"/>
      <c r="D463" s="218"/>
      <c r="E463" s="52"/>
    </row>
    <row r="464" spans="1:5" ht="12.75" customHeight="1">
      <c r="A464" s="52"/>
      <c r="B464" s="52"/>
      <c r="C464" s="52"/>
      <c r="D464" s="218"/>
      <c r="E464" s="52"/>
    </row>
    <row r="465" spans="1:5" ht="12.75" customHeight="1">
      <c r="A465" s="52"/>
      <c r="B465" s="52"/>
      <c r="C465" s="52"/>
      <c r="D465" s="218"/>
      <c r="E465" s="52"/>
    </row>
    <row r="466" spans="1:5" ht="12.75" customHeight="1">
      <c r="A466" s="52"/>
      <c r="B466" s="52"/>
      <c r="C466" s="52"/>
      <c r="D466" s="218"/>
      <c r="E466" s="52"/>
    </row>
    <row r="467" spans="1:5" ht="12.75" customHeight="1">
      <c r="A467" s="52"/>
      <c r="B467" s="52"/>
      <c r="C467" s="52"/>
      <c r="D467" s="218"/>
      <c r="E467" s="52"/>
    </row>
    <row r="468" spans="1:5" ht="12.75" customHeight="1">
      <c r="A468" s="52"/>
      <c r="B468" s="52"/>
      <c r="C468" s="52"/>
      <c r="D468" s="218"/>
      <c r="E468" s="52"/>
    </row>
    <row r="469" spans="1:5" ht="12.75" customHeight="1">
      <c r="A469" s="52"/>
      <c r="B469" s="52"/>
      <c r="C469" s="52"/>
      <c r="D469" s="218"/>
      <c r="E469" s="52"/>
    </row>
    <row r="470" spans="1:5" ht="12.75" customHeight="1">
      <c r="A470" s="52"/>
      <c r="B470" s="52"/>
      <c r="C470" s="52"/>
      <c r="D470" s="218"/>
      <c r="E470" s="52"/>
    </row>
    <row r="471" spans="1:5" ht="12.75" customHeight="1">
      <c r="A471" s="52"/>
      <c r="B471" s="52"/>
      <c r="C471" s="52"/>
      <c r="D471" s="218"/>
      <c r="E471" s="52"/>
    </row>
    <row r="472" spans="1:5" ht="12.75" customHeight="1">
      <c r="A472" s="52"/>
      <c r="B472" s="52"/>
      <c r="C472" s="52"/>
      <c r="D472" s="218"/>
      <c r="E472" s="52"/>
    </row>
    <row r="473" spans="1:5" ht="12.75" customHeight="1">
      <c r="A473" s="52"/>
      <c r="B473" s="52"/>
      <c r="C473" s="52"/>
      <c r="D473" s="218"/>
      <c r="E473" s="52"/>
    </row>
    <row r="474" spans="1:5" ht="12.75" customHeight="1">
      <c r="A474" s="52"/>
      <c r="B474" s="52"/>
      <c r="C474" s="52"/>
      <c r="D474" s="218"/>
      <c r="E474" s="52"/>
    </row>
    <row r="475" spans="1:5" ht="12.75" customHeight="1">
      <c r="A475" s="52"/>
      <c r="B475" s="52"/>
      <c r="C475" s="52"/>
      <c r="D475" s="218"/>
      <c r="E475" s="52"/>
    </row>
    <row r="476" spans="1:5" ht="12.75" customHeight="1">
      <c r="A476" s="52"/>
      <c r="B476" s="52"/>
      <c r="C476" s="52"/>
      <c r="D476" s="218"/>
      <c r="E476" s="52"/>
    </row>
    <row r="477" spans="1:5" ht="12.75" customHeight="1">
      <c r="A477" s="52"/>
      <c r="B477" s="52"/>
      <c r="C477" s="52"/>
      <c r="D477" s="218"/>
      <c r="E477" s="52"/>
    </row>
    <row r="478" spans="1:5" ht="12.75" customHeight="1">
      <c r="A478" s="52"/>
      <c r="B478" s="52"/>
      <c r="C478" s="52"/>
      <c r="D478" s="218"/>
      <c r="E478" s="52"/>
    </row>
    <row r="479" spans="1:5" ht="12.75" customHeight="1">
      <c r="A479" s="52"/>
      <c r="B479" s="52"/>
      <c r="C479" s="52"/>
      <c r="D479" s="218"/>
      <c r="E479" s="52"/>
    </row>
    <row r="480" spans="1:5" ht="12.75" customHeight="1">
      <c r="A480" s="52"/>
      <c r="B480" s="52"/>
      <c r="C480" s="52"/>
      <c r="D480" s="218"/>
      <c r="E480" s="52"/>
    </row>
    <row r="481" spans="1:5" ht="12.75" customHeight="1">
      <c r="A481" s="52"/>
      <c r="B481" s="52"/>
      <c r="C481" s="52"/>
      <c r="D481" s="218"/>
      <c r="E481" s="52"/>
    </row>
    <row r="482" spans="1:5" ht="12.75" customHeight="1">
      <c r="A482" s="52"/>
      <c r="B482" s="52"/>
      <c r="C482" s="52"/>
      <c r="D482" s="218"/>
      <c r="E482" s="52"/>
    </row>
    <row r="483" spans="1:5" ht="12.75" customHeight="1">
      <c r="A483" s="52"/>
      <c r="B483" s="52"/>
      <c r="C483" s="52"/>
      <c r="D483" s="218"/>
      <c r="E483" s="52"/>
    </row>
    <row r="484" spans="1:5" ht="12.75" customHeight="1">
      <c r="A484" s="52"/>
      <c r="B484" s="52"/>
      <c r="C484" s="52"/>
      <c r="D484" s="218"/>
      <c r="E484" s="52"/>
    </row>
    <row r="485" spans="1:5" ht="12.75" customHeight="1">
      <c r="A485" s="52"/>
      <c r="B485" s="52"/>
      <c r="C485" s="52"/>
      <c r="D485" s="218"/>
      <c r="E485" s="52"/>
    </row>
    <row r="486" spans="1:5" ht="12.75" customHeight="1">
      <c r="A486" s="52"/>
      <c r="B486" s="52"/>
      <c r="C486" s="52"/>
      <c r="D486" s="218"/>
      <c r="E486" s="52"/>
    </row>
    <row r="487" spans="1:5" ht="12.75" customHeight="1">
      <c r="A487" s="52"/>
      <c r="B487" s="52"/>
      <c r="C487" s="52"/>
      <c r="D487" s="218"/>
      <c r="E487" s="52"/>
    </row>
    <row r="488" spans="1:5" ht="12.75" customHeight="1">
      <c r="A488" s="52"/>
      <c r="B488" s="52"/>
      <c r="C488" s="52"/>
      <c r="D488" s="218"/>
      <c r="E488" s="52"/>
    </row>
    <row r="489" spans="1:5" ht="12.75" customHeight="1">
      <c r="A489" s="52"/>
      <c r="B489" s="52"/>
      <c r="C489" s="52"/>
      <c r="D489" s="218"/>
      <c r="E489" s="52"/>
    </row>
    <row r="490" spans="1:5" ht="12.75" customHeight="1">
      <c r="A490" s="52"/>
      <c r="B490" s="52"/>
      <c r="C490" s="52"/>
      <c r="D490" s="218"/>
      <c r="E490" s="52"/>
    </row>
    <row r="491" spans="1:5" ht="12.75" customHeight="1">
      <c r="A491" s="52"/>
      <c r="B491" s="52"/>
      <c r="C491" s="52"/>
      <c r="D491" s="218"/>
      <c r="E491" s="52"/>
    </row>
    <row r="492" spans="1:5" ht="12.75" customHeight="1">
      <c r="A492" s="52"/>
      <c r="B492" s="52"/>
      <c r="C492" s="52"/>
      <c r="D492" s="218"/>
      <c r="E492" s="52"/>
    </row>
    <row r="493" spans="1:5" ht="12.75" customHeight="1">
      <c r="A493" s="52"/>
      <c r="B493" s="52"/>
      <c r="C493" s="52"/>
      <c r="D493" s="218"/>
      <c r="E493" s="52"/>
    </row>
    <row r="494" spans="1:5" ht="12.75" customHeight="1">
      <c r="A494" s="52"/>
      <c r="B494" s="52"/>
      <c r="C494" s="52"/>
      <c r="D494" s="218"/>
      <c r="E494" s="52"/>
    </row>
    <row r="495" spans="1:5" ht="12.75" customHeight="1">
      <c r="A495" s="52"/>
      <c r="B495" s="52"/>
      <c r="C495" s="52"/>
      <c r="D495" s="218"/>
      <c r="E495" s="52"/>
    </row>
    <row r="496" spans="1:5" ht="12.75" customHeight="1">
      <c r="A496" s="52"/>
      <c r="B496" s="52"/>
      <c r="C496" s="52"/>
      <c r="D496" s="218"/>
      <c r="E496" s="52"/>
    </row>
    <row r="497" spans="1:5" ht="12.75" customHeight="1">
      <c r="A497" s="52"/>
      <c r="B497" s="52"/>
      <c r="C497" s="52"/>
      <c r="D497" s="218"/>
      <c r="E497" s="52"/>
    </row>
    <row r="498" spans="1:5" ht="12.75" customHeight="1">
      <c r="A498" s="52"/>
      <c r="B498" s="52"/>
      <c r="C498" s="52"/>
      <c r="D498" s="218"/>
      <c r="E498" s="52"/>
    </row>
    <row r="499" spans="1:5" ht="12.75" customHeight="1">
      <c r="A499" s="52"/>
      <c r="B499" s="52"/>
      <c r="C499" s="52"/>
      <c r="D499" s="218"/>
      <c r="E499" s="52"/>
    </row>
    <row r="500" spans="1:5" ht="12.75" customHeight="1">
      <c r="A500" s="52"/>
      <c r="B500" s="52"/>
      <c r="C500" s="52"/>
      <c r="D500" s="218"/>
      <c r="E500" s="52"/>
    </row>
    <row r="501" spans="1:5" ht="12.75" customHeight="1">
      <c r="A501" s="52"/>
      <c r="B501" s="52"/>
      <c r="C501" s="52"/>
      <c r="D501" s="218"/>
      <c r="E501" s="52"/>
    </row>
    <row r="502" spans="1:5" ht="12.75" customHeight="1">
      <c r="A502" s="52"/>
      <c r="B502" s="52"/>
      <c r="C502" s="52"/>
      <c r="D502" s="218"/>
      <c r="E502" s="52"/>
    </row>
    <row r="503" spans="1:5" ht="12.75" customHeight="1">
      <c r="A503" s="52"/>
      <c r="B503" s="52"/>
      <c r="C503" s="52"/>
      <c r="D503" s="218"/>
      <c r="E503" s="52"/>
    </row>
    <row r="504" spans="1:5" ht="12.75" customHeight="1">
      <c r="A504" s="52"/>
      <c r="B504" s="52"/>
      <c r="C504" s="52"/>
      <c r="D504" s="218"/>
      <c r="E504" s="52"/>
    </row>
    <row r="505" spans="1:5" ht="12.75" customHeight="1">
      <c r="A505" s="52"/>
      <c r="B505" s="52"/>
      <c r="C505" s="52"/>
      <c r="D505" s="218"/>
      <c r="E505" s="52"/>
    </row>
    <row r="506" spans="1:5" ht="12.75" customHeight="1">
      <c r="A506" s="52"/>
      <c r="B506" s="52"/>
      <c r="C506" s="52"/>
      <c r="D506" s="218"/>
      <c r="E506" s="52"/>
    </row>
    <row r="507" spans="1:5" ht="12.75" customHeight="1">
      <c r="A507" s="52"/>
      <c r="B507" s="52"/>
      <c r="C507" s="52"/>
      <c r="D507" s="218"/>
      <c r="E507" s="52"/>
    </row>
    <row r="508" spans="1:5" ht="12.75" customHeight="1">
      <c r="A508" s="52"/>
      <c r="B508" s="52"/>
      <c r="C508" s="52"/>
      <c r="D508" s="218"/>
      <c r="E508" s="52"/>
    </row>
    <row r="509" spans="1:5" ht="12.75" customHeight="1">
      <c r="A509" s="52"/>
      <c r="B509" s="52"/>
      <c r="C509" s="52"/>
      <c r="D509" s="218"/>
      <c r="E509" s="52"/>
    </row>
    <row r="510" spans="1:5" ht="12.75" customHeight="1">
      <c r="A510" s="52"/>
      <c r="B510" s="52"/>
      <c r="C510" s="52"/>
      <c r="D510" s="218"/>
      <c r="E510" s="52"/>
    </row>
    <row r="511" spans="1:5" ht="12.75" customHeight="1">
      <c r="A511" s="52"/>
      <c r="B511" s="52"/>
      <c r="C511" s="52"/>
      <c r="D511" s="218"/>
      <c r="E511" s="52"/>
    </row>
    <row r="512" spans="1:5" ht="12.75" customHeight="1">
      <c r="A512" s="52"/>
      <c r="B512" s="52"/>
      <c r="C512" s="52"/>
      <c r="D512" s="218"/>
      <c r="E512" s="52"/>
    </row>
    <row r="513" spans="1:5" ht="12.75" customHeight="1">
      <c r="A513" s="52"/>
      <c r="B513" s="52"/>
      <c r="C513" s="52"/>
      <c r="D513" s="218"/>
      <c r="E513" s="52"/>
    </row>
    <row r="514" spans="1:5" ht="12.75" customHeight="1">
      <c r="A514" s="52"/>
      <c r="B514" s="52"/>
      <c r="C514" s="52"/>
      <c r="D514" s="218"/>
      <c r="E514" s="52"/>
    </row>
    <row r="515" spans="1:5" ht="12.75" customHeight="1">
      <c r="A515" s="52"/>
      <c r="B515" s="52"/>
      <c r="C515" s="52"/>
      <c r="D515" s="218"/>
      <c r="E515" s="52"/>
    </row>
    <row r="516" spans="1:5" ht="12.75" customHeight="1">
      <c r="A516" s="52"/>
      <c r="B516" s="52"/>
      <c r="C516" s="52"/>
      <c r="D516" s="218"/>
      <c r="E516" s="52"/>
    </row>
    <row r="517" spans="1:5" ht="12.75" customHeight="1">
      <c r="A517" s="52"/>
      <c r="B517" s="52"/>
      <c r="C517" s="52"/>
      <c r="D517" s="218"/>
      <c r="E517" s="52"/>
    </row>
    <row r="518" spans="1:5" ht="12.75" customHeight="1">
      <c r="A518" s="52"/>
      <c r="B518" s="52"/>
      <c r="C518" s="52"/>
      <c r="D518" s="218"/>
      <c r="E518" s="52"/>
    </row>
    <row r="519" spans="1:5" ht="12.75" customHeight="1">
      <c r="A519" s="52"/>
      <c r="B519" s="52"/>
      <c r="C519" s="52"/>
      <c r="D519" s="218"/>
      <c r="E519" s="52"/>
    </row>
    <row r="520" spans="1:5" ht="12.75" customHeight="1">
      <c r="A520" s="52"/>
      <c r="B520" s="52"/>
      <c r="C520" s="52"/>
      <c r="D520" s="218"/>
      <c r="E520" s="52"/>
    </row>
    <row r="521" spans="1:5" ht="12.75" customHeight="1">
      <c r="A521" s="52"/>
      <c r="B521" s="52"/>
      <c r="C521" s="52"/>
      <c r="D521" s="218"/>
      <c r="E521" s="52"/>
    </row>
    <row r="522" spans="1:5" ht="12.75" customHeight="1">
      <c r="A522" s="52"/>
      <c r="B522" s="52"/>
      <c r="C522" s="52"/>
      <c r="D522" s="218"/>
      <c r="E522" s="52"/>
    </row>
    <row r="523" spans="1:5" ht="12.75" customHeight="1">
      <c r="A523" s="52"/>
      <c r="B523" s="52"/>
      <c r="C523" s="52"/>
      <c r="D523" s="218"/>
      <c r="E523" s="52"/>
    </row>
    <row r="524" spans="1:5" ht="12.75" customHeight="1">
      <c r="A524" s="52"/>
      <c r="B524" s="52"/>
      <c r="C524" s="52"/>
      <c r="D524" s="218"/>
      <c r="E524" s="52"/>
    </row>
    <row r="525" spans="1:5" ht="12.75" customHeight="1">
      <c r="A525" s="52"/>
      <c r="B525" s="52"/>
      <c r="C525" s="52"/>
      <c r="D525" s="218"/>
      <c r="E525" s="52"/>
    </row>
    <row r="526" spans="1:5" ht="12.75" customHeight="1">
      <c r="A526" s="52"/>
      <c r="B526" s="52"/>
      <c r="C526" s="52"/>
      <c r="D526" s="218"/>
      <c r="E526" s="52"/>
    </row>
    <row r="527" spans="1:5" ht="12.75" customHeight="1">
      <c r="A527" s="52"/>
      <c r="B527" s="52"/>
      <c r="C527" s="52"/>
      <c r="D527" s="218"/>
      <c r="E527" s="52"/>
    </row>
    <row r="528" spans="1:5" ht="12.75" customHeight="1">
      <c r="A528" s="52"/>
      <c r="B528" s="52"/>
      <c r="C528" s="52"/>
      <c r="D528" s="218"/>
      <c r="E528" s="52"/>
    </row>
    <row r="529" spans="1:5" ht="12.75" customHeight="1">
      <c r="A529" s="52"/>
      <c r="B529" s="52"/>
      <c r="C529" s="52"/>
      <c r="D529" s="218"/>
      <c r="E529" s="52"/>
    </row>
    <row r="530" spans="1:5" ht="12.75" customHeight="1">
      <c r="A530" s="52"/>
      <c r="B530" s="52"/>
      <c r="C530" s="52"/>
      <c r="D530" s="218"/>
      <c r="E530" s="52"/>
    </row>
    <row r="531" spans="1:5" ht="12.75" customHeight="1">
      <c r="A531" s="52"/>
      <c r="B531" s="52"/>
      <c r="C531" s="52"/>
      <c r="D531" s="218"/>
      <c r="E531" s="52"/>
    </row>
    <row r="532" spans="1:5" ht="12.75" customHeight="1">
      <c r="A532" s="52"/>
      <c r="B532" s="52"/>
      <c r="C532" s="52"/>
      <c r="D532" s="218"/>
      <c r="E532" s="52"/>
    </row>
    <row r="533" spans="1:5" ht="12.75" customHeight="1">
      <c r="A533" s="52"/>
      <c r="B533" s="52"/>
      <c r="C533" s="52"/>
      <c r="D533" s="218"/>
      <c r="E533" s="52"/>
    </row>
    <row r="534" spans="1:5" ht="12.75" customHeight="1">
      <c r="A534" s="52"/>
      <c r="B534" s="52"/>
      <c r="C534" s="52"/>
      <c r="D534" s="218"/>
      <c r="E534" s="52"/>
    </row>
    <row r="535" spans="1:5" ht="12.75" customHeight="1">
      <c r="A535" s="52"/>
      <c r="B535" s="52"/>
      <c r="C535" s="52"/>
      <c r="D535" s="218"/>
      <c r="E535" s="52"/>
    </row>
    <row r="536" spans="1:5" ht="12.75" customHeight="1">
      <c r="A536" s="52"/>
      <c r="B536" s="52"/>
      <c r="C536" s="52"/>
      <c r="D536" s="218"/>
      <c r="E536" s="52"/>
    </row>
    <row r="537" spans="1:5" ht="12.75" customHeight="1">
      <c r="A537" s="52"/>
      <c r="B537" s="52"/>
      <c r="C537" s="52"/>
      <c r="D537" s="218"/>
      <c r="E537" s="52"/>
    </row>
    <row r="538" spans="1:5" ht="12.75" customHeight="1">
      <c r="A538" s="52"/>
      <c r="B538" s="52"/>
      <c r="C538" s="52"/>
      <c r="D538" s="218"/>
      <c r="E538" s="52"/>
    </row>
    <row r="539" spans="1:5" ht="12.75" customHeight="1">
      <c r="A539" s="52"/>
      <c r="B539" s="52"/>
      <c r="C539" s="52"/>
      <c r="D539" s="218"/>
      <c r="E539" s="52"/>
    </row>
    <row r="540" spans="1:5" ht="12.75" customHeight="1">
      <c r="A540" s="52"/>
      <c r="B540" s="52"/>
      <c r="C540" s="52"/>
      <c r="D540" s="218"/>
      <c r="E540" s="52"/>
    </row>
    <row r="541" spans="1:5" ht="12.75" customHeight="1">
      <c r="A541" s="52"/>
      <c r="B541" s="52"/>
      <c r="C541" s="52"/>
      <c r="D541" s="218"/>
      <c r="E541" s="52"/>
    </row>
    <row r="542" spans="1:5" ht="12.75" customHeight="1">
      <c r="A542" s="52"/>
      <c r="B542" s="52"/>
      <c r="C542" s="52"/>
      <c r="D542" s="218"/>
      <c r="E542" s="52"/>
    </row>
    <row r="543" spans="1:5" ht="12.75" customHeight="1">
      <c r="A543" s="52"/>
      <c r="B543" s="52"/>
      <c r="C543" s="52"/>
      <c r="D543" s="218"/>
      <c r="E543" s="52"/>
    </row>
    <row r="544" spans="1:5" ht="12.75" customHeight="1">
      <c r="A544" s="52"/>
      <c r="B544" s="52"/>
      <c r="C544" s="52"/>
      <c r="D544" s="218"/>
      <c r="E544" s="52"/>
    </row>
    <row r="545" spans="1:5" ht="12.75" customHeight="1">
      <c r="A545" s="52"/>
      <c r="B545" s="52"/>
      <c r="C545" s="52"/>
      <c r="D545" s="218"/>
      <c r="E545" s="52"/>
    </row>
    <row r="546" spans="1:5" ht="12.75" customHeight="1">
      <c r="A546" s="52"/>
      <c r="B546" s="52"/>
      <c r="C546" s="52"/>
      <c r="D546" s="218"/>
      <c r="E546" s="52"/>
    </row>
    <row r="547" spans="1:5" ht="12.75" customHeight="1">
      <c r="A547" s="52"/>
      <c r="B547" s="52"/>
      <c r="C547" s="52"/>
      <c r="D547" s="218"/>
      <c r="E547" s="52"/>
    </row>
    <row r="548" spans="1:5" ht="12.75" customHeight="1">
      <c r="A548" s="52"/>
      <c r="B548" s="52"/>
      <c r="C548" s="52"/>
      <c r="D548" s="218"/>
      <c r="E548" s="52"/>
    </row>
    <row r="549" spans="1:5" ht="12.75" customHeight="1">
      <c r="A549" s="52"/>
      <c r="B549" s="52"/>
      <c r="C549" s="52"/>
      <c r="D549" s="218"/>
      <c r="E549" s="52"/>
    </row>
    <row r="550" spans="1:5" ht="12.75" customHeight="1">
      <c r="A550" s="52"/>
      <c r="B550" s="52"/>
      <c r="C550" s="52"/>
      <c r="D550" s="218"/>
      <c r="E550" s="52"/>
    </row>
    <row r="551" spans="1:5" ht="12.75" customHeight="1">
      <c r="A551" s="52"/>
      <c r="B551" s="52"/>
      <c r="C551" s="52"/>
      <c r="D551" s="218"/>
      <c r="E551" s="52"/>
    </row>
    <row r="552" spans="1:5" ht="12.75" customHeight="1">
      <c r="A552" s="52"/>
      <c r="B552" s="52"/>
      <c r="C552" s="52"/>
      <c r="D552" s="218"/>
      <c r="E552" s="52"/>
    </row>
    <row r="553" spans="1:5" ht="12.75" customHeight="1">
      <c r="A553" s="52"/>
      <c r="B553" s="52"/>
      <c r="C553" s="52"/>
      <c r="D553" s="218"/>
      <c r="E553" s="52"/>
    </row>
    <row r="554" spans="1:5" ht="12.75" customHeight="1">
      <c r="A554" s="52"/>
      <c r="B554" s="52"/>
      <c r="C554" s="52"/>
      <c r="D554" s="218"/>
      <c r="E554" s="52"/>
    </row>
    <row r="555" spans="1:5" ht="12.75" customHeight="1">
      <c r="A555" s="52"/>
      <c r="B555" s="52"/>
      <c r="C555" s="52"/>
      <c r="D555" s="218"/>
      <c r="E555" s="52"/>
    </row>
    <row r="556" spans="1:5" ht="12.75" customHeight="1">
      <c r="A556" s="52"/>
      <c r="B556" s="52"/>
      <c r="C556" s="52"/>
      <c r="D556" s="218"/>
      <c r="E556" s="52"/>
    </row>
    <row r="557" spans="1:5" ht="12.75" customHeight="1">
      <c r="A557" s="52"/>
      <c r="B557" s="52"/>
      <c r="C557" s="52"/>
      <c r="D557" s="218"/>
      <c r="E557" s="52"/>
    </row>
    <row r="558" spans="1:5" ht="12.75" customHeight="1">
      <c r="A558" s="52"/>
      <c r="B558" s="52"/>
      <c r="C558" s="52"/>
      <c r="D558" s="218"/>
      <c r="E558" s="52"/>
    </row>
    <row r="559" spans="1:5" ht="12.75" customHeight="1">
      <c r="A559" s="52"/>
      <c r="B559" s="52"/>
      <c r="C559" s="52"/>
      <c r="D559" s="218"/>
      <c r="E559" s="52"/>
    </row>
    <row r="560" spans="1:5" ht="12.75" customHeight="1">
      <c r="A560" s="52"/>
      <c r="B560" s="52"/>
      <c r="C560" s="52"/>
      <c r="D560" s="218"/>
      <c r="E560" s="52"/>
    </row>
    <row r="561" spans="1:5" ht="12.75" customHeight="1">
      <c r="A561" s="52"/>
      <c r="B561" s="52"/>
      <c r="C561" s="52"/>
      <c r="D561" s="218"/>
      <c r="E561" s="52"/>
    </row>
    <row r="562" spans="1:5" ht="12.75" customHeight="1">
      <c r="A562" s="52"/>
      <c r="B562" s="52"/>
      <c r="C562" s="52"/>
      <c r="D562" s="218"/>
      <c r="E562" s="52"/>
    </row>
    <row r="563" spans="1:5" ht="12.75" customHeight="1">
      <c r="A563" s="52"/>
      <c r="B563" s="52"/>
      <c r="C563" s="52"/>
      <c r="D563" s="218"/>
      <c r="E563" s="52"/>
    </row>
    <row r="564" spans="1:5" ht="12.75" customHeight="1">
      <c r="A564" s="52"/>
      <c r="B564" s="52"/>
      <c r="C564" s="52"/>
      <c r="D564" s="218"/>
      <c r="E564" s="52"/>
    </row>
    <row r="565" spans="1:5" ht="12.75" customHeight="1">
      <c r="A565" s="52"/>
      <c r="B565" s="52"/>
      <c r="C565" s="52"/>
      <c r="D565" s="218"/>
      <c r="E565" s="52"/>
    </row>
    <row r="566" spans="1:5" ht="12.75" customHeight="1">
      <c r="A566" s="52"/>
      <c r="B566" s="52"/>
      <c r="C566" s="52"/>
      <c r="D566" s="218"/>
      <c r="E566" s="52"/>
    </row>
    <row r="567" spans="1:5" ht="12.75" customHeight="1">
      <c r="A567" s="52"/>
      <c r="B567" s="52"/>
      <c r="C567" s="52"/>
      <c r="D567" s="218"/>
      <c r="E567" s="52"/>
    </row>
    <row r="568" spans="1:5" ht="12.75" customHeight="1">
      <c r="A568" s="52"/>
      <c r="B568" s="52"/>
      <c r="C568" s="52"/>
      <c r="D568" s="218"/>
      <c r="E568" s="52"/>
    </row>
    <row r="569" spans="1:5" ht="12.75" customHeight="1">
      <c r="A569" s="52"/>
      <c r="B569" s="52"/>
      <c r="C569" s="52"/>
      <c r="D569" s="218"/>
      <c r="E569" s="52"/>
    </row>
    <row r="570" spans="1:5" ht="12.75" customHeight="1">
      <c r="A570" s="52"/>
      <c r="B570" s="52"/>
      <c r="C570" s="52"/>
      <c r="D570" s="218"/>
      <c r="E570" s="52"/>
    </row>
    <row r="571" spans="1:5" ht="12.75" customHeight="1">
      <c r="A571" s="52"/>
      <c r="B571" s="52"/>
      <c r="C571" s="52"/>
      <c r="D571" s="218"/>
      <c r="E571" s="52"/>
    </row>
    <row r="572" spans="1:5" ht="12.75" customHeight="1">
      <c r="A572" s="52"/>
      <c r="B572" s="52"/>
      <c r="C572" s="52"/>
      <c r="D572" s="218"/>
      <c r="E572" s="52"/>
    </row>
    <row r="573" spans="1:5" ht="12.75" customHeight="1">
      <c r="A573" s="52"/>
      <c r="B573" s="52"/>
      <c r="C573" s="52"/>
      <c r="D573" s="218"/>
      <c r="E573" s="52"/>
    </row>
    <row r="574" spans="1:5" ht="12.75" customHeight="1">
      <c r="A574" s="52"/>
      <c r="B574" s="52"/>
      <c r="C574" s="52"/>
      <c r="D574" s="218"/>
      <c r="E574" s="52"/>
    </row>
    <row r="575" spans="1:5" ht="12.75" customHeight="1">
      <c r="A575" s="52"/>
      <c r="B575" s="52"/>
      <c r="C575" s="52"/>
      <c r="D575" s="218"/>
      <c r="E575" s="52"/>
    </row>
    <row r="576" spans="1:5" ht="12.75" customHeight="1">
      <c r="A576" s="52"/>
      <c r="B576" s="52"/>
      <c r="C576" s="52"/>
      <c r="D576" s="218"/>
      <c r="E576" s="52"/>
    </row>
    <row r="577" spans="1:5" ht="12.75" customHeight="1">
      <c r="A577" s="52"/>
      <c r="B577" s="52"/>
      <c r="C577" s="52"/>
      <c r="D577" s="218"/>
      <c r="E577" s="52"/>
    </row>
    <row r="578" spans="1:5" ht="12.75" customHeight="1">
      <c r="A578" s="52"/>
      <c r="B578" s="52"/>
      <c r="C578" s="52"/>
      <c r="D578" s="218"/>
      <c r="E578" s="52"/>
    </row>
    <row r="579" spans="1:5" ht="12.75" customHeight="1">
      <c r="A579" s="52"/>
      <c r="B579" s="52"/>
      <c r="C579" s="52"/>
      <c r="D579" s="218"/>
      <c r="E579" s="52"/>
    </row>
    <row r="580" spans="1:5" ht="12.75" customHeight="1">
      <c r="A580" s="52"/>
      <c r="B580" s="52"/>
      <c r="C580" s="52"/>
      <c r="D580" s="218"/>
      <c r="E580" s="52"/>
    </row>
    <row r="581" spans="1:5" ht="12.75" customHeight="1">
      <c r="A581" s="52"/>
      <c r="B581" s="52"/>
      <c r="C581" s="52"/>
      <c r="D581" s="218"/>
      <c r="E581" s="52"/>
    </row>
    <row r="582" spans="1:5" ht="12.75" customHeight="1">
      <c r="A582" s="52"/>
      <c r="B582" s="52"/>
      <c r="C582" s="52"/>
      <c r="D582" s="218"/>
      <c r="E582" s="52"/>
    </row>
    <row r="583" spans="1:5" ht="12.75" customHeight="1">
      <c r="A583" s="52"/>
      <c r="B583" s="52"/>
      <c r="C583" s="52"/>
      <c r="D583" s="218"/>
      <c r="E583" s="52"/>
    </row>
    <row r="584" spans="1:5" ht="12.75" customHeight="1">
      <c r="A584" s="52"/>
      <c r="B584" s="52"/>
      <c r="C584" s="52"/>
      <c r="D584" s="218"/>
      <c r="E584" s="52"/>
    </row>
    <row r="585" spans="1:5" ht="12.75" customHeight="1">
      <c r="A585" s="52"/>
      <c r="B585" s="52"/>
      <c r="C585" s="52"/>
      <c r="D585" s="218"/>
      <c r="E585" s="52"/>
    </row>
    <row r="586" spans="1:5" ht="12.75" customHeight="1">
      <c r="A586" s="52"/>
      <c r="B586" s="52"/>
      <c r="C586" s="52"/>
      <c r="D586" s="218"/>
      <c r="E586" s="52"/>
    </row>
    <row r="587" spans="1:5" ht="12.75" customHeight="1">
      <c r="A587" s="52"/>
      <c r="B587" s="52"/>
      <c r="C587" s="52"/>
      <c r="D587" s="218"/>
      <c r="E587" s="52"/>
    </row>
    <row r="588" spans="1:5" ht="12.75" customHeight="1">
      <c r="A588" s="52"/>
      <c r="B588" s="52"/>
      <c r="C588" s="52"/>
      <c r="D588" s="218"/>
      <c r="E588" s="52"/>
    </row>
    <row r="589" spans="1:5" ht="12.75" customHeight="1">
      <c r="A589" s="52"/>
      <c r="B589" s="52"/>
      <c r="C589" s="52"/>
      <c r="D589" s="218"/>
      <c r="E589" s="52"/>
    </row>
    <row r="590" spans="1:5" ht="12.75" customHeight="1">
      <c r="A590" s="52"/>
      <c r="B590" s="52"/>
      <c r="C590" s="52"/>
      <c r="D590" s="218"/>
      <c r="E590" s="52"/>
    </row>
    <row r="591" spans="1:5" ht="12.75" customHeight="1">
      <c r="A591" s="52"/>
      <c r="B591" s="52"/>
      <c r="C591" s="52"/>
      <c r="D591" s="218"/>
      <c r="E591" s="52"/>
    </row>
    <row r="592" spans="1:5" ht="12.75" customHeight="1">
      <c r="A592" s="52"/>
      <c r="B592" s="52"/>
      <c r="C592" s="52"/>
      <c r="D592" s="218"/>
      <c r="E592" s="52"/>
    </row>
    <row r="593" spans="1:5" ht="12.75" customHeight="1">
      <c r="A593" s="52"/>
      <c r="B593" s="52"/>
      <c r="C593" s="52"/>
      <c r="D593" s="218"/>
      <c r="E593" s="52"/>
    </row>
    <row r="594" spans="1:5" ht="12.75" customHeight="1">
      <c r="A594" s="52"/>
      <c r="B594" s="52"/>
      <c r="C594" s="52"/>
      <c r="D594" s="218"/>
      <c r="E594" s="52"/>
    </row>
    <row r="595" spans="1:5" ht="12.75" customHeight="1">
      <c r="A595" s="52"/>
      <c r="B595" s="52"/>
      <c r="C595" s="52"/>
      <c r="D595" s="218"/>
      <c r="E595" s="52"/>
    </row>
    <row r="596" spans="1:5" ht="12.75" customHeight="1">
      <c r="A596" s="52"/>
      <c r="B596" s="52"/>
      <c r="C596" s="52"/>
      <c r="D596" s="218"/>
      <c r="E596" s="52"/>
    </row>
    <row r="597" spans="1:5" ht="12.75" customHeight="1">
      <c r="A597" s="52"/>
      <c r="B597" s="52"/>
      <c r="C597" s="52"/>
      <c r="D597" s="218"/>
      <c r="E597" s="52"/>
    </row>
    <row r="598" spans="1:5" ht="12.75" customHeight="1">
      <c r="A598" s="52"/>
      <c r="B598" s="52"/>
      <c r="C598" s="52"/>
      <c r="D598" s="218"/>
      <c r="E598" s="52"/>
    </row>
    <row r="599" spans="1:5" ht="12.75" customHeight="1">
      <c r="A599" s="52"/>
      <c r="B599" s="52"/>
      <c r="C599" s="52"/>
      <c r="D599" s="218"/>
      <c r="E599" s="52"/>
    </row>
    <row r="600" spans="1:5" ht="12.75" customHeight="1">
      <c r="A600" s="52"/>
      <c r="B600" s="52"/>
      <c r="C600" s="52"/>
      <c r="D600" s="218"/>
      <c r="E600" s="52"/>
    </row>
    <row r="601" spans="1:5" ht="12.75" customHeight="1">
      <c r="A601" s="52"/>
      <c r="B601" s="52"/>
      <c r="C601" s="52"/>
      <c r="D601" s="218"/>
      <c r="E601" s="52"/>
    </row>
    <row r="602" spans="1:5" ht="12.75" customHeight="1">
      <c r="A602" s="52"/>
      <c r="B602" s="52"/>
      <c r="C602" s="52"/>
      <c r="D602" s="218"/>
      <c r="E602" s="52"/>
    </row>
    <row r="603" spans="1:5" ht="12.75" customHeight="1">
      <c r="A603" s="52"/>
      <c r="B603" s="52"/>
      <c r="C603" s="52"/>
      <c r="D603" s="218"/>
      <c r="E603" s="52"/>
    </row>
    <row r="604" spans="1:5" ht="12.75" customHeight="1">
      <c r="A604" s="52"/>
      <c r="B604" s="52"/>
      <c r="C604" s="52"/>
      <c r="D604" s="218"/>
      <c r="E604" s="52"/>
    </row>
    <row r="605" spans="1:5" ht="12.75" customHeight="1">
      <c r="A605" s="52"/>
      <c r="B605" s="52"/>
      <c r="C605" s="52"/>
      <c r="D605" s="218"/>
      <c r="E605" s="52"/>
    </row>
    <row r="606" spans="1:5" ht="12.75" customHeight="1">
      <c r="A606" s="52"/>
      <c r="B606" s="52"/>
      <c r="C606" s="52"/>
      <c r="D606" s="218"/>
      <c r="E606" s="52"/>
    </row>
    <row r="607" spans="1:5" ht="12.75" customHeight="1">
      <c r="A607" s="52"/>
      <c r="B607" s="52"/>
      <c r="C607" s="52"/>
      <c r="D607" s="218"/>
      <c r="E607" s="52"/>
    </row>
    <row r="608" spans="1:5" ht="12.75" customHeight="1">
      <c r="A608" s="52"/>
      <c r="B608" s="52"/>
      <c r="C608" s="52"/>
      <c r="D608" s="218"/>
      <c r="E608" s="52"/>
    </row>
    <row r="609" spans="1:5" ht="12.75" customHeight="1">
      <c r="A609" s="52"/>
      <c r="B609" s="52"/>
      <c r="C609" s="52"/>
      <c r="D609" s="218"/>
      <c r="E609" s="52"/>
    </row>
    <row r="610" spans="1:5" ht="12.75" customHeight="1">
      <c r="A610" s="52"/>
      <c r="B610" s="52"/>
      <c r="C610" s="52"/>
      <c r="D610" s="218"/>
      <c r="E610" s="52"/>
    </row>
    <row r="611" spans="1:5" ht="12.75" customHeight="1">
      <c r="A611" s="52"/>
      <c r="B611" s="52"/>
      <c r="C611" s="52"/>
      <c r="D611" s="218"/>
      <c r="E611" s="52"/>
    </row>
    <row r="612" spans="1:5" ht="12.75" customHeight="1">
      <c r="A612" s="52"/>
      <c r="B612" s="52"/>
      <c r="C612" s="52"/>
      <c r="D612" s="218"/>
      <c r="E612" s="52"/>
    </row>
    <row r="613" spans="1:5" ht="12.75" customHeight="1">
      <c r="A613" s="52"/>
      <c r="B613" s="52"/>
      <c r="C613" s="52"/>
      <c r="D613" s="218"/>
      <c r="E613" s="52"/>
    </row>
    <row r="614" spans="1:5" ht="12.75" customHeight="1">
      <c r="A614" s="52"/>
      <c r="B614" s="52"/>
      <c r="C614" s="52"/>
      <c r="D614" s="218"/>
      <c r="E614" s="52"/>
    </row>
    <row r="615" spans="1:5" ht="12.75" customHeight="1">
      <c r="A615" s="52"/>
      <c r="B615" s="52"/>
      <c r="C615" s="52"/>
      <c r="D615" s="218"/>
      <c r="E615" s="52"/>
    </row>
    <row r="616" spans="1:5" ht="12.75" customHeight="1">
      <c r="A616" s="52"/>
      <c r="B616" s="52"/>
      <c r="C616" s="52"/>
      <c r="D616" s="218"/>
      <c r="E616" s="52"/>
    </row>
    <row r="617" spans="1:5" ht="12.75" customHeight="1">
      <c r="A617" s="52"/>
      <c r="B617" s="52"/>
      <c r="C617" s="52"/>
      <c r="D617" s="218"/>
      <c r="E617" s="52"/>
    </row>
    <row r="618" spans="1:5" ht="12.75" customHeight="1">
      <c r="A618" s="52"/>
      <c r="B618" s="52"/>
      <c r="C618" s="52"/>
      <c r="D618" s="218"/>
      <c r="E618" s="52"/>
    </row>
    <row r="619" spans="1:5" ht="12.75" customHeight="1">
      <c r="A619" s="52"/>
      <c r="B619" s="52"/>
      <c r="C619" s="52"/>
      <c r="D619" s="218"/>
      <c r="E619" s="52"/>
    </row>
    <row r="620" spans="1:5" ht="12.75" customHeight="1">
      <c r="A620" s="52"/>
      <c r="B620" s="52"/>
      <c r="C620" s="52"/>
      <c r="D620" s="218"/>
      <c r="E620" s="52"/>
    </row>
    <row r="621" spans="1:5" ht="12.75" customHeight="1">
      <c r="A621" s="52"/>
      <c r="B621" s="52"/>
      <c r="C621" s="52"/>
      <c r="D621" s="218"/>
      <c r="E621" s="52"/>
    </row>
    <row r="622" spans="1:5" ht="12.75" customHeight="1">
      <c r="A622" s="52"/>
      <c r="B622" s="52"/>
      <c r="C622" s="52"/>
      <c r="D622" s="218"/>
      <c r="E622" s="52"/>
    </row>
    <row r="623" spans="1:5" ht="12.75" customHeight="1">
      <c r="A623" s="52"/>
      <c r="B623" s="52"/>
      <c r="C623" s="52"/>
      <c r="D623" s="218"/>
      <c r="E623" s="52"/>
    </row>
    <row r="624" spans="1:5" ht="12.75" customHeight="1">
      <c r="A624" s="52"/>
      <c r="B624" s="52"/>
      <c r="C624" s="52"/>
      <c r="D624" s="218"/>
      <c r="E624" s="52"/>
    </row>
    <row r="625" spans="1:5" ht="12.75" customHeight="1">
      <c r="A625" s="52"/>
      <c r="B625" s="52"/>
      <c r="C625" s="52"/>
      <c r="D625" s="218"/>
      <c r="E625" s="52"/>
    </row>
    <row r="626" spans="1:5" ht="12.75" customHeight="1">
      <c r="A626" s="52"/>
      <c r="B626" s="52"/>
      <c r="C626" s="52"/>
      <c r="D626" s="218"/>
      <c r="E626" s="52"/>
    </row>
    <row r="627" spans="1:5" ht="12.75" customHeight="1">
      <c r="A627" s="52"/>
      <c r="B627" s="52"/>
      <c r="C627" s="52"/>
      <c r="D627" s="218"/>
      <c r="E627" s="52"/>
    </row>
    <row r="628" spans="1:5" ht="12.75" customHeight="1">
      <c r="A628" s="52"/>
      <c r="B628" s="52"/>
      <c r="C628" s="52"/>
      <c r="D628" s="218"/>
      <c r="E628" s="52"/>
    </row>
    <row r="629" spans="1:5" ht="12.75" customHeight="1">
      <c r="A629" s="52"/>
      <c r="B629" s="52"/>
      <c r="C629" s="52"/>
      <c r="D629" s="218"/>
      <c r="E629" s="52"/>
    </row>
    <row r="630" spans="1:5" ht="12.75" customHeight="1">
      <c r="A630" s="52"/>
      <c r="B630" s="52"/>
      <c r="C630" s="52"/>
      <c r="D630" s="218"/>
      <c r="E630" s="52"/>
    </row>
    <row r="631" spans="1:5" ht="12.75" customHeight="1">
      <c r="A631" s="52"/>
      <c r="B631" s="52"/>
      <c r="C631" s="52"/>
      <c r="D631" s="218"/>
      <c r="E631" s="52"/>
    </row>
    <row r="632" spans="1:5" ht="12.75" customHeight="1">
      <c r="A632" s="52"/>
      <c r="B632" s="52"/>
      <c r="C632" s="52"/>
      <c r="D632" s="218"/>
      <c r="E632" s="52"/>
    </row>
    <row r="633" spans="1:5" ht="12.75" customHeight="1">
      <c r="A633" s="52"/>
      <c r="B633" s="52"/>
      <c r="C633" s="52"/>
      <c r="D633" s="218"/>
      <c r="E633" s="52"/>
    </row>
    <row r="634" spans="1:5" ht="12.75" customHeight="1">
      <c r="A634" s="52"/>
      <c r="B634" s="52"/>
      <c r="C634" s="52"/>
      <c r="D634" s="218"/>
      <c r="E634" s="52"/>
    </row>
    <row r="635" spans="1:5" ht="12.75" customHeight="1">
      <c r="A635" s="52"/>
      <c r="B635" s="52"/>
      <c r="C635" s="52"/>
      <c r="D635" s="218"/>
      <c r="E635" s="52"/>
    </row>
    <row r="636" spans="1:5" ht="12.75" customHeight="1">
      <c r="A636" s="52"/>
      <c r="B636" s="52"/>
      <c r="C636" s="52"/>
      <c r="D636" s="218"/>
      <c r="E636" s="52"/>
    </row>
    <row r="637" spans="1:5" ht="12.75" customHeight="1">
      <c r="A637" s="52"/>
      <c r="B637" s="52"/>
      <c r="C637" s="52"/>
      <c r="D637" s="218"/>
      <c r="E637" s="52"/>
    </row>
    <row r="638" spans="1:5" ht="12.75" customHeight="1">
      <c r="A638" s="52"/>
      <c r="B638" s="52"/>
      <c r="C638" s="52"/>
      <c r="D638" s="218"/>
      <c r="E638" s="52"/>
    </row>
    <row r="639" spans="1:5" ht="12.75" customHeight="1">
      <c r="A639" s="52"/>
      <c r="B639" s="52"/>
      <c r="C639" s="52"/>
      <c r="D639" s="218"/>
      <c r="E639" s="52"/>
    </row>
    <row r="640" spans="1:5" ht="12.75" customHeight="1">
      <c r="A640" s="52"/>
      <c r="B640" s="52"/>
      <c r="C640" s="52"/>
      <c r="D640" s="218"/>
      <c r="E640" s="52"/>
    </row>
    <row r="641" spans="1:5" ht="12.75" customHeight="1">
      <c r="A641" s="52"/>
      <c r="B641" s="52"/>
      <c r="C641" s="52"/>
      <c r="D641" s="218"/>
      <c r="E641" s="52"/>
    </row>
    <row r="642" spans="1:5" ht="12.75" customHeight="1">
      <c r="A642" s="52"/>
      <c r="B642" s="52"/>
      <c r="C642" s="52"/>
      <c r="D642" s="218"/>
      <c r="E642" s="52"/>
    </row>
    <row r="643" spans="1:5" ht="12.75" customHeight="1">
      <c r="A643" s="52"/>
      <c r="B643" s="52"/>
      <c r="C643" s="52"/>
      <c r="D643" s="218"/>
      <c r="E643" s="52"/>
    </row>
    <row r="644" spans="1:5" ht="12.75" customHeight="1">
      <c r="A644" s="52"/>
      <c r="B644" s="52"/>
      <c r="C644" s="52"/>
      <c r="D644" s="218"/>
      <c r="E644" s="52"/>
    </row>
    <row r="645" spans="1:5" ht="12.75" customHeight="1">
      <c r="A645" s="52"/>
      <c r="B645" s="52"/>
      <c r="C645" s="52"/>
      <c r="D645" s="218"/>
      <c r="E645" s="52"/>
    </row>
    <row r="646" spans="1:5" ht="12.75" customHeight="1">
      <c r="A646" s="52"/>
      <c r="B646" s="52"/>
      <c r="C646" s="52"/>
      <c r="D646" s="218"/>
      <c r="E646" s="52"/>
    </row>
    <row r="647" spans="1:5" ht="12.75" customHeight="1">
      <c r="A647" s="52"/>
      <c r="B647" s="52"/>
      <c r="C647" s="52"/>
      <c r="D647" s="218"/>
      <c r="E647" s="52"/>
    </row>
    <row r="648" spans="1:5" ht="12.75" customHeight="1">
      <c r="A648" s="52"/>
      <c r="B648" s="52"/>
      <c r="C648" s="52"/>
      <c r="D648" s="218"/>
      <c r="E648" s="52"/>
    </row>
    <row r="649" spans="1:5" ht="12.75" customHeight="1">
      <c r="A649" s="52"/>
      <c r="B649" s="52"/>
      <c r="C649" s="52"/>
      <c r="D649" s="218"/>
      <c r="E649" s="52"/>
    </row>
    <row r="650" spans="1:5" ht="12.75" customHeight="1">
      <c r="A650" s="52"/>
      <c r="B650" s="52"/>
      <c r="C650" s="52"/>
      <c r="D650" s="218"/>
      <c r="E650" s="52"/>
    </row>
    <row r="651" spans="1:5" ht="12.75" customHeight="1">
      <c r="A651" s="52"/>
      <c r="B651" s="52"/>
      <c r="C651" s="52"/>
      <c r="D651" s="218"/>
      <c r="E651" s="52"/>
    </row>
    <row r="652" spans="1:5" ht="12.75" customHeight="1">
      <c r="A652" s="52"/>
      <c r="B652" s="52"/>
      <c r="C652" s="52"/>
      <c r="D652" s="218"/>
      <c r="E652" s="52"/>
    </row>
    <row r="653" spans="1:5" ht="12.75" customHeight="1">
      <c r="A653" s="52"/>
      <c r="B653" s="52"/>
      <c r="C653" s="52"/>
      <c r="D653" s="218"/>
      <c r="E653" s="52"/>
    </row>
    <row r="654" spans="1:5" ht="12.75" customHeight="1">
      <c r="A654" s="52"/>
      <c r="B654" s="52"/>
      <c r="C654" s="52"/>
      <c r="D654" s="218"/>
      <c r="E654" s="52"/>
    </row>
    <row r="655" spans="1:5" ht="12.75" customHeight="1">
      <c r="A655" s="52"/>
      <c r="B655" s="52"/>
      <c r="C655" s="52"/>
      <c r="D655" s="218"/>
      <c r="E655" s="52"/>
    </row>
    <row r="656" spans="1:5" ht="12.75" customHeight="1">
      <c r="A656" s="52"/>
      <c r="B656" s="52"/>
      <c r="C656" s="52"/>
      <c r="D656" s="218"/>
      <c r="E656" s="52"/>
    </row>
    <row r="657" spans="1:5" ht="12.75" customHeight="1">
      <c r="A657" s="52"/>
      <c r="B657" s="52"/>
      <c r="C657" s="52"/>
      <c r="D657" s="218"/>
      <c r="E657" s="52"/>
    </row>
    <row r="658" spans="1:5" ht="12.75" customHeight="1">
      <c r="A658" s="52"/>
      <c r="B658" s="52"/>
      <c r="C658" s="52"/>
      <c r="D658" s="218"/>
      <c r="E658" s="52"/>
    </row>
    <row r="659" spans="1:5" ht="12.75" customHeight="1">
      <c r="A659" s="52"/>
      <c r="B659" s="52"/>
      <c r="C659" s="52"/>
      <c r="D659" s="218"/>
      <c r="E659" s="52"/>
    </row>
    <row r="660" spans="1:5" ht="12.75" customHeight="1">
      <c r="A660" s="52"/>
      <c r="B660" s="52"/>
      <c r="C660" s="52"/>
      <c r="D660" s="218"/>
      <c r="E660" s="52"/>
    </row>
    <row r="661" spans="1:5" ht="12.75" customHeight="1">
      <c r="A661" s="52"/>
      <c r="B661" s="52"/>
      <c r="C661" s="52"/>
      <c r="D661" s="218"/>
      <c r="E661" s="52"/>
    </row>
    <row r="662" spans="1:5" ht="12.75" customHeight="1">
      <c r="A662" s="52"/>
      <c r="B662" s="52"/>
      <c r="C662" s="52"/>
      <c r="D662" s="218"/>
      <c r="E662" s="52"/>
    </row>
    <row r="663" spans="1:5" ht="12.75" customHeight="1">
      <c r="A663" s="52"/>
      <c r="B663" s="52"/>
      <c r="C663" s="52"/>
      <c r="D663" s="218"/>
      <c r="E663" s="52"/>
    </row>
    <row r="664" spans="1:5" ht="12.75" customHeight="1">
      <c r="A664" s="52"/>
      <c r="B664" s="52"/>
      <c r="C664" s="52"/>
      <c r="D664" s="218"/>
      <c r="E664" s="52"/>
    </row>
    <row r="665" spans="1:5" ht="12.75" customHeight="1">
      <c r="A665" s="52"/>
      <c r="B665" s="52"/>
      <c r="C665" s="52"/>
      <c r="D665" s="218"/>
      <c r="E665" s="52"/>
    </row>
    <row r="666" spans="1:5" ht="12.75" customHeight="1">
      <c r="A666" s="52"/>
      <c r="B666" s="52"/>
      <c r="C666" s="52"/>
      <c r="D666" s="218"/>
      <c r="E666" s="52"/>
    </row>
    <row r="667" spans="1:5" ht="12.75" customHeight="1">
      <c r="A667" s="52"/>
      <c r="B667" s="52"/>
      <c r="C667" s="52"/>
      <c r="D667" s="218"/>
      <c r="E667" s="52"/>
    </row>
    <row r="668" spans="1:5" ht="12.75" customHeight="1">
      <c r="A668" s="52"/>
      <c r="B668" s="52"/>
      <c r="C668" s="52"/>
      <c r="D668" s="218"/>
      <c r="E668" s="52"/>
    </row>
    <row r="669" spans="1:5" ht="12.75" customHeight="1">
      <c r="A669" s="52"/>
      <c r="B669" s="52"/>
      <c r="C669" s="52"/>
      <c r="D669" s="218"/>
      <c r="E669" s="52"/>
    </row>
    <row r="670" spans="1:5" ht="12.75" customHeight="1">
      <c r="A670" s="52"/>
      <c r="B670" s="52"/>
      <c r="C670" s="52"/>
      <c r="D670" s="218"/>
      <c r="E670" s="52"/>
    </row>
    <row r="671" spans="1:5" ht="12.75" customHeight="1">
      <c r="A671" s="52"/>
      <c r="B671" s="52"/>
      <c r="C671" s="52"/>
      <c r="D671" s="218"/>
      <c r="E671" s="52"/>
    </row>
    <row r="672" spans="1:5" ht="12.75" customHeight="1">
      <c r="A672" s="52"/>
      <c r="B672" s="52"/>
      <c r="C672" s="52"/>
      <c r="D672" s="218"/>
      <c r="E672" s="52"/>
    </row>
    <row r="673" spans="1:5" ht="12.75" customHeight="1">
      <c r="A673" s="52"/>
      <c r="B673" s="52"/>
      <c r="C673" s="52"/>
      <c r="D673" s="218"/>
      <c r="E673" s="52"/>
    </row>
    <row r="674" spans="1:5" ht="12.75" customHeight="1">
      <c r="A674" s="52"/>
      <c r="B674" s="52"/>
      <c r="C674" s="52"/>
      <c r="D674" s="218"/>
      <c r="E674" s="52"/>
    </row>
    <row r="675" spans="1:5" ht="12.75" customHeight="1">
      <c r="A675" s="52"/>
      <c r="B675" s="52"/>
      <c r="C675" s="52"/>
      <c r="D675" s="218"/>
      <c r="E675" s="52"/>
    </row>
    <row r="676" spans="1:5" ht="12.75" customHeight="1">
      <c r="A676" s="52"/>
      <c r="B676" s="52"/>
      <c r="C676" s="52"/>
      <c r="D676" s="218"/>
      <c r="E676" s="52"/>
    </row>
    <row r="677" spans="1:5" ht="12.75" customHeight="1">
      <c r="A677" s="52"/>
      <c r="B677" s="52"/>
      <c r="C677" s="52"/>
      <c r="D677" s="218"/>
      <c r="E677" s="52"/>
    </row>
    <row r="678" spans="1:5" ht="12.75" customHeight="1">
      <c r="A678" s="52"/>
      <c r="B678" s="52"/>
      <c r="C678" s="52"/>
      <c r="D678" s="218"/>
      <c r="E678" s="52"/>
    </row>
    <row r="679" spans="1:5" ht="12.75" customHeight="1">
      <c r="A679" s="52"/>
      <c r="B679" s="52"/>
      <c r="C679" s="52"/>
      <c r="D679" s="218"/>
      <c r="E679" s="52"/>
    </row>
    <row r="680" spans="1:5" ht="12.75" customHeight="1">
      <c r="A680" s="52"/>
      <c r="B680" s="52"/>
      <c r="C680" s="52"/>
      <c r="D680" s="218"/>
      <c r="E680" s="52"/>
    </row>
    <row r="681" spans="1:5" ht="12.75" customHeight="1">
      <c r="A681" s="52"/>
      <c r="B681" s="52"/>
      <c r="C681" s="52"/>
      <c r="D681" s="218"/>
      <c r="E681" s="52"/>
    </row>
    <row r="682" spans="1:5" ht="12.75" customHeight="1">
      <c r="A682" s="52"/>
      <c r="B682" s="52"/>
      <c r="C682" s="52"/>
      <c r="D682" s="218"/>
      <c r="E682" s="52"/>
    </row>
    <row r="683" spans="1:5" ht="12.75" customHeight="1">
      <c r="A683" s="52"/>
      <c r="B683" s="52"/>
      <c r="C683" s="52"/>
      <c r="D683" s="218"/>
      <c r="E683" s="52"/>
    </row>
    <row r="684" spans="1:5" ht="12.75" customHeight="1">
      <c r="A684" s="52"/>
      <c r="B684" s="52"/>
      <c r="C684" s="52"/>
      <c r="D684" s="218"/>
      <c r="E684" s="52"/>
    </row>
    <row r="685" spans="1:5" ht="12.75" customHeight="1">
      <c r="A685" s="52"/>
      <c r="B685" s="52"/>
      <c r="C685" s="52"/>
      <c r="D685" s="218"/>
      <c r="E685" s="52"/>
    </row>
    <row r="686" spans="1:5" ht="12.75" customHeight="1">
      <c r="A686" s="52"/>
      <c r="B686" s="52"/>
      <c r="C686" s="52"/>
      <c r="D686" s="218"/>
      <c r="E686" s="52"/>
    </row>
    <row r="687" spans="1:5" ht="12.75" customHeight="1">
      <c r="A687" s="52"/>
      <c r="B687" s="52"/>
      <c r="C687" s="52"/>
      <c r="D687" s="218"/>
      <c r="E687" s="52"/>
    </row>
    <row r="688" spans="1:5" ht="12.75" customHeight="1">
      <c r="A688" s="52"/>
      <c r="B688" s="52"/>
      <c r="C688" s="52"/>
      <c r="D688" s="218"/>
      <c r="E688" s="52"/>
    </row>
    <row r="689" spans="1:5" ht="12.75" customHeight="1">
      <c r="A689" s="52"/>
      <c r="B689" s="52"/>
      <c r="C689" s="52"/>
      <c r="D689" s="218"/>
      <c r="E689" s="52"/>
    </row>
    <row r="690" spans="1:5" ht="12.75" customHeight="1">
      <c r="A690" s="52"/>
      <c r="B690" s="52"/>
      <c r="C690" s="52"/>
      <c r="D690" s="218"/>
      <c r="E690" s="52"/>
    </row>
    <row r="691" spans="1:5" ht="12.75" customHeight="1">
      <c r="A691" s="52"/>
      <c r="B691" s="52"/>
      <c r="C691" s="52"/>
      <c r="D691" s="218"/>
      <c r="E691" s="52"/>
    </row>
    <row r="692" spans="1:5" ht="12.75" customHeight="1">
      <c r="A692" s="52"/>
      <c r="B692" s="52"/>
      <c r="C692" s="52"/>
      <c r="D692" s="218"/>
      <c r="E692" s="52"/>
    </row>
    <row r="693" spans="1:5" ht="12.75" customHeight="1">
      <c r="A693" s="52"/>
      <c r="B693" s="52"/>
      <c r="C693" s="52"/>
      <c r="D693" s="218"/>
      <c r="E693" s="52"/>
    </row>
    <row r="694" spans="1:5" ht="12.75" customHeight="1">
      <c r="A694" s="52"/>
      <c r="B694" s="52"/>
      <c r="C694" s="52"/>
      <c r="D694" s="218"/>
      <c r="E694" s="52"/>
    </row>
    <row r="695" spans="1:5" ht="12.75" customHeight="1">
      <c r="A695" s="52"/>
      <c r="B695" s="52"/>
      <c r="C695" s="52"/>
      <c r="D695" s="218"/>
      <c r="E695" s="52"/>
    </row>
    <row r="696" spans="1:5" ht="12.75" customHeight="1">
      <c r="A696" s="52"/>
      <c r="B696" s="52"/>
      <c r="C696" s="52"/>
      <c r="D696" s="218"/>
      <c r="E696" s="52"/>
    </row>
    <row r="697" spans="1:5" ht="12.75" customHeight="1">
      <c r="A697" s="52"/>
      <c r="B697" s="52"/>
      <c r="C697" s="52"/>
      <c r="D697" s="218"/>
      <c r="E697" s="52"/>
    </row>
    <row r="698" spans="1:5" ht="12.75" customHeight="1">
      <c r="A698" s="52"/>
      <c r="B698" s="52"/>
      <c r="C698" s="52"/>
      <c r="D698" s="218"/>
      <c r="E698" s="52"/>
    </row>
    <row r="699" spans="1:5" ht="12.75" customHeight="1">
      <c r="A699" s="52"/>
      <c r="B699" s="52"/>
      <c r="C699" s="52"/>
      <c r="D699" s="218"/>
      <c r="E699" s="52"/>
    </row>
    <row r="700" spans="1:5" ht="12.75" customHeight="1">
      <c r="A700" s="52"/>
      <c r="B700" s="52"/>
      <c r="C700" s="52"/>
      <c r="D700" s="218"/>
      <c r="E700" s="52"/>
    </row>
    <row r="701" spans="1:5" ht="12.75" customHeight="1">
      <c r="A701" s="52"/>
      <c r="B701" s="52"/>
      <c r="C701" s="52"/>
      <c r="D701" s="218"/>
      <c r="E701" s="52"/>
    </row>
    <row r="702" spans="1:5" ht="12.75" customHeight="1">
      <c r="A702" s="52"/>
      <c r="B702" s="52"/>
      <c r="C702" s="52"/>
      <c r="D702" s="218"/>
      <c r="E702" s="52"/>
    </row>
    <row r="703" spans="1:5" ht="12.75" customHeight="1">
      <c r="A703" s="52"/>
      <c r="B703" s="52"/>
      <c r="C703" s="52"/>
      <c r="D703" s="218"/>
      <c r="E703" s="52"/>
    </row>
    <row r="704" spans="1:5" ht="12.75" customHeight="1">
      <c r="A704" s="52"/>
      <c r="B704" s="52"/>
      <c r="C704" s="52"/>
      <c r="D704" s="218"/>
      <c r="E704" s="52"/>
    </row>
    <row r="705" spans="1:5" ht="12.75" customHeight="1">
      <c r="A705" s="52"/>
      <c r="B705" s="52"/>
      <c r="C705" s="52"/>
      <c r="D705" s="218"/>
      <c r="E705" s="52"/>
    </row>
    <row r="706" spans="1:5" ht="12.75" customHeight="1">
      <c r="A706" s="52"/>
      <c r="B706" s="52"/>
      <c r="C706" s="52"/>
      <c r="D706" s="218"/>
      <c r="E706" s="52"/>
    </row>
    <row r="707" spans="1:5" ht="12.75" customHeight="1">
      <c r="A707" s="52"/>
      <c r="B707" s="52"/>
      <c r="C707" s="52"/>
      <c r="D707" s="218"/>
      <c r="E707" s="52"/>
    </row>
    <row r="708" spans="1:5" ht="12.75" customHeight="1">
      <c r="A708" s="52"/>
      <c r="B708" s="52"/>
      <c r="C708" s="52"/>
      <c r="D708" s="218"/>
      <c r="E708" s="52"/>
    </row>
    <row r="709" spans="1:5" ht="12.75" customHeight="1">
      <c r="A709" s="52"/>
      <c r="B709" s="52"/>
      <c r="C709" s="52"/>
      <c r="D709" s="218"/>
      <c r="E709" s="52"/>
    </row>
    <row r="710" spans="1:5" ht="12.75" customHeight="1">
      <c r="A710" s="52"/>
      <c r="B710" s="52"/>
      <c r="C710" s="52"/>
      <c r="D710" s="218"/>
      <c r="E710" s="52"/>
    </row>
    <row r="711" spans="1:5" ht="12.75" customHeight="1">
      <c r="A711" s="52"/>
      <c r="B711" s="52"/>
      <c r="C711" s="52"/>
      <c r="D711" s="218"/>
      <c r="E711" s="52"/>
    </row>
    <row r="712" spans="1:5" ht="12.75" customHeight="1">
      <c r="A712" s="52"/>
      <c r="B712" s="52"/>
      <c r="C712" s="52"/>
      <c r="D712" s="218"/>
      <c r="E712" s="52"/>
    </row>
    <row r="713" spans="1:5" ht="12.75" customHeight="1">
      <c r="A713" s="52"/>
      <c r="B713" s="52"/>
      <c r="C713" s="52"/>
      <c r="D713" s="218"/>
      <c r="E713" s="52"/>
    </row>
    <row r="714" spans="1:5" ht="12.75" customHeight="1">
      <c r="A714" s="52"/>
      <c r="B714" s="52"/>
      <c r="C714" s="52"/>
      <c r="D714" s="218"/>
      <c r="E714" s="52"/>
    </row>
    <row r="715" spans="1:5" ht="12.75" customHeight="1">
      <c r="A715" s="52"/>
      <c r="B715" s="52"/>
      <c r="C715" s="52"/>
      <c r="D715" s="218"/>
      <c r="E715" s="52"/>
    </row>
    <row r="716" spans="1:5" ht="12.75" customHeight="1">
      <c r="A716" s="52"/>
      <c r="B716" s="52"/>
      <c r="C716" s="52"/>
      <c r="D716" s="218"/>
      <c r="E716" s="52"/>
    </row>
    <row r="717" spans="1:5" ht="12.75" customHeight="1">
      <c r="A717" s="52"/>
      <c r="B717" s="52"/>
      <c r="C717" s="52"/>
      <c r="D717" s="218"/>
      <c r="E717" s="52"/>
    </row>
    <row r="718" spans="1:5" ht="12.75" customHeight="1">
      <c r="A718" s="52"/>
      <c r="B718" s="52"/>
      <c r="C718" s="52"/>
      <c r="D718" s="218"/>
      <c r="E718" s="52"/>
    </row>
    <row r="719" spans="1:5" ht="12.75" customHeight="1">
      <c r="A719" s="52"/>
      <c r="B719" s="52"/>
      <c r="C719" s="52"/>
      <c r="D719" s="218"/>
      <c r="E719" s="52"/>
    </row>
    <row r="720" spans="1:5" ht="12.75" customHeight="1">
      <c r="A720" s="52"/>
      <c r="B720" s="52"/>
      <c r="C720" s="52"/>
      <c r="D720" s="218"/>
      <c r="E720" s="52"/>
    </row>
    <row r="721" spans="1:5" ht="12.75" customHeight="1">
      <c r="A721" s="52"/>
      <c r="B721" s="52"/>
      <c r="C721" s="52"/>
      <c r="D721" s="218"/>
      <c r="E721" s="52"/>
    </row>
    <row r="722" spans="1:5" ht="12.75" customHeight="1">
      <c r="A722" s="52"/>
      <c r="B722" s="52"/>
      <c r="C722" s="52"/>
      <c r="D722" s="218"/>
      <c r="E722" s="52"/>
    </row>
    <row r="723" spans="1:5" ht="12.75" customHeight="1">
      <c r="A723" s="52"/>
      <c r="B723" s="52"/>
      <c r="C723" s="52"/>
      <c r="D723" s="218"/>
      <c r="E723" s="52"/>
    </row>
    <row r="724" spans="1:5" ht="12.75" customHeight="1">
      <c r="A724" s="52"/>
      <c r="B724" s="52"/>
      <c r="C724" s="52"/>
      <c r="D724" s="218"/>
      <c r="E724" s="52"/>
    </row>
    <row r="725" spans="1:5" ht="12.75" customHeight="1">
      <c r="A725" s="52"/>
      <c r="B725" s="52"/>
      <c r="C725" s="52"/>
      <c r="D725" s="218"/>
      <c r="E725" s="52"/>
    </row>
    <row r="726" spans="1:5" ht="12.75" customHeight="1">
      <c r="A726" s="52"/>
      <c r="B726" s="52"/>
      <c r="C726" s="52"/>
      <c r="D726" s="218"/>
      <c r="E726" s="52"/>
    </row>
    <row r="727" spans="1:5" ht="12.75" customHeight="1">
      <c r="A727" s="52"/>
      <c r="B727" s="52"/>
      <c r="C727" s="52"/>
      <c r="D727" s="218"/>
      <c r="E727" s="52"/>
    </row>
    <row r="728" spans="1:5" ht="12.75" customHeight="1">
      <c r="A728" s="52"/>
      <c r="B728" s="52"/>
      <c r="C728" s="52"/>
      <c r="D728" s="218"/>
      <c r="E728" s="52"/>
    </row>
    <row r="729" spans="1:5" ht="12.75" customHeight="1">
      <c r="A729" s="52"/>
      <c r="B729" s="52"/>
      <c r="C729" s="52"/>
      <c r="D729" s="218"/>
      <c r="E729" s="52"/>
    </row>
    <row r="730" spans="1:5" ht="12.75" customHeight="1">
      <c r="A730" s="52"/>
      <c r="B730" s="52"/>
      <c r="C730" s="52"/>
      <c r="D730" s="218"/>
      <c r="E730" s="52"/>
    </row>
    <row r="731" spans="1:5" ht="12.75" customHeight="1">
      <c r="A731" s="52"/>
      <c r="B731" s="52"/>
      <c r="C731" s="52"/>
      <c r="D731" s="218"/>
      <c r="E731" s="52"/>
    </row>
    <row r="732" spans="1:5" ht="12.75" customHeight="1">
      <c r="A732" s="52"/>
      <c r="B732" s="52"/>
      <c r="C732" s="52"/>
      <c r="D732" s="218"/>
      <c r="E732" s="52"/>
    </row>
    <row r="733" spans="1:5" ht="12.75" customHeight="1">
      <c r="A733" s="52"/>
      <c r="B733" s="52"/>
      <c r="C733" s="52"/>
      <c r="D733" s="218"/>
      <c r="E733" s="52"/>
    </row>
    <row r="734" spans="1:5" ht="12.75" customHeight="1">
      <c r="A734" s="52"/>
      <c r="B734" s="52"/>
      <c r="C734" s="52"/>
      <c r="D734" s="218"/>
      <c r="E734" s="52"/>
    </row>
    <row r="735" spans="1:5" ht="12.75" customHeight="1">
      <c r="A735" s="52"/>
      <c r="B735" s="52"/>
      <c r="C735" s="52"/>
      <c r="D735" s="218"/>
      <c r="E735" s="52"/>
    </row>
    <row r="736" spans="1:5" ht="12.75" customHeight="1">
      <c r="A736" s="52"/>
      <c r="B736" s="52"/>
      <c r="C736" s="52"/>
      <c r="D736" s="218"/>
      <c r="E736" s="52"/>
    </row>
    <row r="737" spans="1:5" ht="12.75" customHeight="1">
      <c r="A737" s="52"/>
      <c r="B737" s="52"/>
      <c r="C737" s="52"/>
      <c r="D737" s="218"/>
      <c r="E737" s="52"/>
    </row>
    <row r="738" spans="1:5" ht="12.75" customHeight="1">
      <c r="A738" s="52"/>
      <c r="B738" s="52"/>
      <c r="C738" s="52"/>
      <c r="D738" s="218"/>
      <c r="E738" s="52"/>
    </row>
    <row r="739" spans="1:5" ht="12.75" customHeight="1">
      <c r="A739" s="52"/>
      <c r="B739" s="52"/>
      <c r="C739" s="52"/>
      <c r="D739" s="218"/>
      <c r="E739" s="52"/>
    </row>
    <row r="740" spans="1:5" ht="12.75" customHeight="1">
      <c r="A740" s="52"/>
      <c r="B740" s="52"/>
      <c r="C740" s="52"/>
      <c r="D740" s="218"/>
      <c r="E740" s="52"/>
    </row>
    <row r="741" spans="1:5" ht="12.75" customHeight="1">
      <c r="A741" s="52"/>
      <c r="B741" s="52"/>
      <c r="C741" s="52"/>
      <c r="D741" s="218"/>
      <c r="E741" s="52"/>
    </row>
    <row r="742" spans="1:5" ht="12.75" customHeight="1">
      <c r="A742" s="52"/>
      <c r="B742" s="52"/>
      <c r="C742" s="52"/>
      <c r="D742" s="218"/>
      <c r="E742" s="52"/>
    </row>
    <row r="743" spans="1:5" ht="12.75" customHeight="1">
      <c r="A743" s="52"/>
      <c r="B743" s="52"/>
      <c r="C743" s="52"/>
      <c r="D743" s="218"/>
      <c r="E743" s="52"/>
    </row>
    <row r="744" spans="1:5" ht="12.75" customHeight="1">
      <c r="A744" s="52"/>
      <c r="B744" s="52"/>
      <c r="C744" s="52"/>
      <c r="D744" s="218"/>
      <c r="E744" s="52"/>
    </row>
    <row r="745" spans="1:5" ht="12.75" customHeight="1">
      <c r="A745" s="52"/>
      <c r="B745" s="52"/>
      <c r="C745" s="52"/>
      <c r="D745" s="218"/>
      <c r="E745" s="52"/>
    </row>
    <row r="746" spans="1:5" ht="12.75" customHeight="1">
      <c r="A746" s="52"/>
      <c r="B746" s="52"/>
      <c r="C746" s="52"/>
      <c r="D746" s="218"/>
      <c r="E746" s="52"/>
    </row>
    <row r="747" spans="1:5" ht="12.75" customHeight="1">
      <c r="A747" s="52"/>
      <c r="B747" s="52"/>
      <c r="C747" s="52"/>
      <c r="D747" s="218"/>
      <c r="E747" s="52"/>
    </row>
    <row r="748" spans="1:5" ht="12.75" customHeight="1">
      <c r="A748" s="52"/>
      <c r="B748" s="52"/>
      <c r="C748" s="52"/>
      <c r="D748" s="218"/>
      <c r="E748" s="52"/>
    </row>
    <row r="749" spans="1:5" ht="12.75" customHeight="1">
      <c r="A749" s="52"/>
      <c r="B749" s="52"/>
      <c r="C749" s="52"/>
      <c r="D749" s="218"/>
      <c r="E749" s="52"/>
    </row>
    <row r="750" spans="1:5" ht="12.75" customHeight="1">
      <c r="A750" s="52"/>
      <c r="B750" s="52"/>
      <c r="C750" s="52"/>
      <c r="D750" s="218"/>
      <c r="E750" s="52"/>
    </row>
    <row r="751" spans="1:5" ht="12.75" customHeight="1">
      <c r="A751" s="52"/>
      <c r="B751" s="52"/>
      <c r="C751" s="52"/>
      <c r="D751" s="218"/>
      <c r="E751" s="52"/>
    </row>
    <row r="752" spans="1:5" ht="12.75" customHeight="1">
      <c r="A752" s="52"/>
      <c r="B752" s="52"/>
      <c r="C752" s="52"/>
      <c r="D752" s="218"/>
      <c r="E752" s="52"/>
    </row>
    <row r="753" spans="1:5" ht="12.75" customHeight="1">
      <c r="A753" s="52"/>
      <c r="B753" s="52"/>
      <c r="C753" s="52"/>
      <c r="D753" s="218"/>
      <c r="E753" s="52"/>
    </row>
    <row r="754" spans="1:5" ht="12.75" customHeight="1">
      <c r="A754" s="52"/>
      <c r="B754" s="52"/>
      <c r="C754" s="52"/>
      <c r="D754" s="218"/>
      <c r="E754" s="52"/>
    </row>
    <row r="755" spans="1:5" ht="12.75" customHeight="1">
      <c r="A755" s="52"/>
      <c r="B755" s="52"/>
      <c r="C755" s="52"/>
      <c r="D755" s="218"/>
      <c r="E755" s="52"/>
    </row>
    <row r="756" spans="1:5" ht="12.75" customHeight="1">
      <c r="A756" s="52"/>
      <c r="B756" s="52"/>
      <c r="C756" s="52"/>
      <c r="D756" s="218"/>
      <c r="E756" s="52"/>
    </row>
    <row r="757" spans="1:5" ht="12.75" customHeight="1">
      <c r="A757" s="52"/>
      <c r="B757" s="52"/>
      <c r="C757" s="52"/>
      <c r="D757" s="218"/>
      <c r="E757" s="52"/>
    </row>
    <row r="758" spans="1:5" ht="12.75" customHeight="1">
      <c r="A758" s="52"/>
      <c r="B758" s="52"/>
      <c r="C758" s="52"/>
      <c r="D758" s="218"/>
      <c r="E758" s="52"/>
    </row>
    <row r="759" spans="1:5" ht="12.75" customHeight="1">
      <c r="A759" s="52"/>
      <c r="B759" s="52"/>
      <c r="C759" s="52"/>
      <c r="D759" s="218"/>
      <c r="E759" s="52"/>
    </row>
    <row r="760" spans="1:5" ht="12.75" customHeight="1">
      <c r="A760" s="52"/>
      <c r="B760" s="52"/>
      <c r="C760" s="52"/>
      <c r="D760" s="218"/>
      <c r="E760" s="52"/>
    </row>
    <row r="761" spans="1:5" ht="12.75" customHeight="1">
      <c r="A761" s="52"/>
      <c r="B761" s="52"/>
      <c r="C761" s="52"/>
      <c r="D761" s="218"/>
      <c r="E761" s="52"/>
    </row>
    <row r="762" spans="1:5" ht="12.75" customHeight="1">
      <c r="A762" s="52"/>
      <c r="B762" s="52"/>
      <c r="C762" s="52"/>
      <c r="D762" s="218"/>
      <c r="E762" s="52"/>
    </row>
    <row r="763" spans="1:5" ht="12.75" customHeight="1">
      <c r="A763" s="52"/>
      <c r="B763" s="52"/>
      <c r="C763" s="52"/>
      <c r="D763" s="218"/>
      <c r="E763" s="52"/>
    </row>
    <row r="764" spans="1:5" ht="12.75" customHeight="1">
      <c r="A764" s="52"/>
      <c r="B764" s="52"/>
      <c r="C764" s="52"/>
      <c r="D764" s="218"/>
      <c r="E764" s="52"/>
    </row>
    <row r="765" spans="1:5" ht="12.75" customHeight="1">
      <c r="A765" s="52"/>
      <c r="B765" s="52"/>
      <c r="C765" s="52"/>
      <c r="D765" s="218"/>
      <c r="E765" s="52"/>
    </row>
    <row r="766" spans="1:5" ht="12.75" customHeight="1">
      <c r="A766" s="52"/>
      <c r="B766" s="52"/>
      <c r="C766" s="52"/>
      <c r="D766" s="218"/>
      <c r="E766" s="52"/>
    </row>
    <row r="767" spans="1:5" ht="12.75" customHeight="1">
      <c r="A767" s="52"/>
      <c r="B767" s="52"/>
      <c r="C767" s="52"/>
      <c r="D767" s="218"/>
      <c r="E767" s="52"/>
    </row>
    <row r="768" spans="1:5" ht="12.75" customHeight="1">
      <c r="A768" s="52"/>
      <c r="B768" s="52"/>
      <c r="C768" s="52"/>
      <c r="D768" s="218"/>
      <c r="E768" s="52"/>
    </row>
    <row r="769" spans="1:5" ht="12.75" customHeight="1">
      <c r="A769" s="52"/>
      <c r="B769" s="52"/>
      <c r="C769" s="52"/>
      <c r="D769" s="218"/>
      <c r="E769" s="52"/>
    </row>
    <row r="770" spans="1:5" ht="12.75" customHeight="1">
      <c r="A770" s="52"/>
      <c r="B770" s="52"/>
      <c r="C770" s="52"/>
      <c r="D770" s="218"/>
      <c r="E770" s="52"/>
    </row>
    <row r="771" spans="1:5" ht="12.75" customHeight="1">
      <c r="A771" s="52"/>
      <c r="B771" s="52"/>
      <c r="C771" s="52"/>
      <c r="D771" s="218"/>
      <c r="E771" s="52"/>
    </row>
    <row r="772" spans="1:5" ht="12.75" customHeight="1">
      <c r="A772" s="52"/>
      <c r="B772" s="52"/>
      <c r="C772" s="52"/>
      <c r="D772" s="218"/>
      <c r="E772" s="52"/>
    </row>
    <row r="773" spans="1:5" ht="12.75" customHeight="1">
      <c r="A773" s="52"/>
      <c r="B773" s="52"/>
      <c r="C773" s="52"/>
      <c r="D773" s="218"/>
      <c r="E773" s="52"/>
    </row>
    <row r="774" spans="1:5" ht="12.75" customHeight="1">
      <c r="A774" s="52"/>
      <c r="B774" s="52"/>
      <c r="C774" s="52"/>
      <c r="D774" s="218"/>
      <c r="E774" s="52"/>
    </row>
    <row r="775" spans="1:5" ht="12.75" customHeight="1">
      <c r="A775" s="52"/>
      <c r="B775" s="52"/>
      <c r="C775" s="52"/>
      <c r="D775" s="218"/>
      <c r="E775" s="52"/>
    </row>
    <row r="776" spans="1:5" ht="12.75" customHeight="1">
      <c r="A776" s="52"/>
      <c r="B776" s="52"/>
      <c r="C776" s="52"/>
      <c r="D776" s="218"/>
      <c r="E776" s="52"/>
    </row>
    <row r="777" spans="1:5" ht="12.75" customHeight="1">
      <c r="A777" s="52"/>
      <c r="B777" s="52"/>
      <c r="C777" s="52"/>
      <c r="D777" s="218"/>
      <c r="E777" s="52"/>
    </row>
    <row r="778" spans="1:5" ht="12.75" customHeight="1">
      <c r="A778" s="52"/>
      <c r="B778" s="52"/>
      <c r="C778" s="52"/>
      <c r="D778" s="218"/>
      <c r="E778" s="52"/>
    </row>
    <row r="779" spans="1:5" ht="12.75" customHeight="1">
      <c r="A779" s="52"/>
      <c r="B779" s="52"/>
      <c r="C779" s="52"/>
      <c r="D779" s="218"/>
      <c r="E779" s="52"/>
    </row>
    <row r="780" spans="1:5" ht="12.75" customHeight="1">
      <c r="A780" s="52"/>
      <c r="B780" s="52"/>
      <c r="C780" s="52"/>
      <c r="D780" s="218"/>
      <c r="E780" s="52"/>
    </row>
    <row r="781" spans="1:5" ht="12.75" customHeight="1">
      <c r="A781" s="52"/>
      <c r="B781" s="52"/>
      <c r="C781" s="52"/>
      <c r="D781" s="218"/>
      <c r="E781" s="52"/>
    </row>
    <row r="782" spans="1:5" ht="12.75" customHeight="1">
      <c r="A782" s="52"/>
      <c r="B782" s="52"/>
      <c r="C782" s="52"/>
      <c r="D782" s="218"/>
      <c r="E782" s="52"/>
    </row>
    <row r="783" spans="1:5" ht="12.75" customHeight="1">
      <c r="A783" s="52"/>
      <c r="B783" s="52"/>
      <c r="C783" s="52"/>
      <c r="D783" s="218"/>
      <c r="E783" s="52"/>
    </row>
    <row r="784" spans="1:5" ht="12.75" customHeight="1">
      <c r="A784" s="52"/>
      <c r="B784" s="52"/>
      <c r="C784" s="52"/>
      <c r="D784" s="218"/>
      <c r="E784" s="52"/>
    </row>
    <row r="785" spans="1:5" ht="12.75" customHeight="1">
      <c r="A785" s="52"/>
      <c r="B785" s="52"/>
      <c r="C785" s="52"/>
      <c r="D785" s="218"/>
      <c r="E785" s="52"/>
    </row>
    <row r="786" spans="1:5" ht="12.75" customHeight="1">
      <c r="A786" s="52"/>
      <c r="B786" s="52"/>
      <c r="C786" s="52"/>
      <c r="D786" s="218"/>
      <c r="E786" s="52"/>
    </row>
    <row r="787" spans="1:5" ht="12.75" customHeight="1">
      <c r="A787" s="52"/>
      <c r="B787" s="52"/>
      <c r="C787" s="52"/>
      <c r="D787" s="218"/>
      <c r="E787" s="52"/>
    </row>
    <row r="788" spans="1:5" ht="12.75" customHeight="1">
      <c r="A788" s="52"/>
      <c r="B788" s="52"/>
      <c r="C788" s="52"/>
      <c r="D788" s="218"/>
      <c r="E788" s="52"/>
    </row>
    <row r="789" spans="1:5" ht="12.75" customHeight="1">
      <c r="A789" s="52"/>
      <c r="B789" s="52"/>
      <c r="C789" s="52"/>
      <c r="D789" s="218"/>
      <c r="E789" s="52"/>
    </row>
    <row r="790" spans="1:5" ht="12.75" customHeight="1">
      <c r="A790" s="52"/>
      <c r="B790" s="52"/>
      <c r="C790" s="52"/>
      <c r="D790" s="218"/>
      <c r="E790" s="52"/>
    </row>
    <row r="791" spans="1:5" ht="12.75" customHeight="1">
      <c r="A791" s="52"/>
      <c r="B791" s="52"/>
      <c r="C791" s="52"/>
      <c r="D791" s="218"/>
      <c r="E791" s="52"/>
    </row>
    <row r="792" spans="1:5" ht="12.75" customHeight="1">
      <c r="A792" s="52"/>
      <c r="B792" s="52"/>
      <c r="C792" s="52"/>
      <c r="D792" s="218"/>
      <c r="E792" s="52"/>
    </row>
    <row r="793" spans="1:5" ht="12.75" customHeight="1">
      <c r="A793" s="52"/>
      <c r="B793" s="52"/>
      <c r="C793" s="52"/>
      <c r="D793" s="218"/>
      <c r="E793" s="52"/>
    </row>
    <row r="794" spans="1:5" ht="12.75" customHeight="1">
      <c r="A794" s="52"/>
      <c r="B794" s="52"/>
      <c r="C794" s="52"/>
      <c r="D794" s="218"/>
      <c r="E794" s="52"/>
    </row>
    <row r="795" spans="1:5" ht="12.75" customHeight="1">
      <c r="A795" s="52"/>
      <c r="B795" s="52"/>
      <c r="C795" s="52"/>
      <c r="D795" s="218"/>
      <c r="E795" s="52"/>
    </row>
    <row r="796" spans="1:5" ht="12.75" customHeight="1">
      <c r="A796" s="52"/>
      <c r="B796" s="52"/>
      <c r="C796" s="52"/>
      <c r="D796" s="218"/>
      <c r="E796" s="52"/>
    </row>
    <row r="797" spans="1:5" ht="12.75" customHeight="1">
      <c r="A797" s="52"/>
      <c r="B797" s="52"/>
      <c r="C797" s="52"/>
      <c r="D797" s="218"/>
      <c r="E797" s="52"/>
    </row>
    <row r="798" spans="1:5" ht="12.75" customHeight="1">
      <c r="A798" s="52"/>
      <c r="B798" s="52"/>
      <c r="C798" s="52"/>
      <c r="D798" s="218"/>
      <c r="E798" s="52"/>
    </row>
    <row r="799" spans="1:5" ht="12.75" customHeight="1">
      <c r="A799" s="52"/>
      <c r="B799" s="52"/>
      <c r="C799" s="52"/>
      <c r="D799" s="218"/>
      <c r="E799" s="52"/>
    </row>
    <row r="800" spans="1:5" ht="12.75" customHeight="1">
      <c r="A800" s="52"/>
      <c r="B800" s="52"/>
      <c r="C800" s="52"/>
      <c r="D800" s="218"/>
      <c r="E800" s="52"/>
    </row>
    <row r="801" spans="1:5" ht="12.75" customHeight="1">
      <c r="A801" s="52"/>
      <c r="B801" s="52"/>
      <c r="C801" s="52"/>
      <c r="D801" s="218"/>
      <c r="E801" s="52"/>
    </row>
    <row r="802" spans="1:5" ht="12.75" customHeight="1">
      <c r="A802" s="52"/>
      <c r="B802" s="52"/>
      <c r="C802" s="52"/>
      <c r="D802" s="218"/>
      <c r="E802" s="52"/>
    </row>
    <row r="803" spans="1:5" ht="12.75" customHeight="1">
      <c r="A803" s="52"/>
      <c r="B803" s="52"/>
      <c r="C803" s="52"/>
      <c r="D803" s="218"/>
      <c r="E803" s="52"/>
    </row>
    <row r="804" spans="1:5" ht="12.75" customHeight="1">
      <c r="A804" s="52"/>
      <c r="B804" s="52"/>
      <c r="C804" s="52"/>
      <c r="D804" s="218"/>
      <c r="E804" s="52"/>
    </row>
    <row r="805" spans="1:5" ht="12.75" customHeight="1">
      <c r="A805" s="52"/>
      <c r="B805" s="52"/>
      <c r="C805" s="52"/>
      <c r="D805" s="218"/>
      <c r="E805" s="52"/>
    </row>
    <row r="806" spans="1:5" ht="12.75" customHeight="1">
      <c r="A806" s="52"/>
      <c r="B806" s="52"/>
      <c r="C806" s="52"/>
      <c r="D806" s="218"/>
      <c r="E806" s="52"/>
    </row>
    <row r="807" spans="1:5" ht="12.75" customHeight="1">
      <c r="A807" s="52"/>
      <c r="B807" s="52"/>
      <c r="C807" s="52"/>
      <c r="D807" s="218"/>
      <c r="E807" s="52"/>
    </row>
    <row r="808" spans="1:5" ht="12.75" customHeight="1">
      <c r="A808" s="52"/>
      <c r="B808" s="52"/>
      <c r="C808" s="52"/>
      <c r="D808" s="218"/>
      <c r="E808" s="52"/>
    </row>
    <row r="809" spans="1:5" ht="12.75" customHeight="1">
      <c r="A809" s="52"/>
      <c r="B809" s="52"/>
      <c r="C809" s="52"/>
      <c r="D809" s="218"/>
      <c r="E809" s="52"/>
    </row>
    <row r="810" spans="1:5" ht="12.75" customHeight="1">
      <c r="A810" s="52"/>
      <c r="B810" s="52"/>
      <c r="C810" s="52"/>
      <c r="D810" s="218"/>
      <c r="E810" s="52"/>
    </row>
    <row r="811" spans="1:5" ht="12.75" customHeight="1">
      <c r="A811" s="52"/>
      <c r="B811" s="52"/>
      <c r="C811" s="52"/>
      <c r="D811" s="218"/>
      <c r="E811" s="52"/>
    </row>
    <row r="812" spans="1:5" ht="12.75" customHeight="1">
      <c r="A812" s="52"/>
      <c r="B812" s="52"/>
      <c r="C812" s="52"/>
      <c r="D812" s="218"/>
      <c r="E812" s="52"/>
    </row>
    <row r="813" spans="1:5" ht="12.75" customHeight="1">
      <c r="A813" s="52"/>
      <c r="B813" s="52"/>
      <c r="C813" s="52"/>
      <c r="D813" s="218"/>
      <c r="E813" s="52"/>
    </row>
    <row r="814" spans="1:5" ht="12.75" customHeight="1">
      <c r="A814" s="52"/>
      <c r="B814" s="52"/>
      <c r="C814" s="52"/>
      <c r="D814" s="218"/>
      <c r="E814" s="52"/>
    </row>
    <row r="815" spans="1:5" ht="12.75" customHeight="1">
      <c r="A815" s="52"/>
      <c r="B815" s="52"/>
      <c r="C815" s="52"/>
      <c r="D815" s="218"/>
      <c r="E815" s="52"/>
    </row>
    <row r="816" spans="1:5" ht="12.75" customHeight="1">
      <c r="A816" s="52"/>
      <c r="B816" s="52"/>
      <c r="C816" s="52"/>
      <c r="D816" s="218"/>
      <c r="E816" s="52"/>
    </row>
    <row r="817" spans="1:5" ht="12.75" customHeight="1">
      <c r="A817" s="52"/>
      <c r="B817" s="52"/>
      <c r="C817" s="52"/>
      <c r="D817" s="218"/>
      <c r="E817" s="52"/>
    </row>
    <row r="818" spans="1:5" ht="12.75" customHeight="1">
      <c r="A818" s="52"/>
      <c r="B818" s="52"/>
      <c r="C818" s="52"/>
      <c r="D818" s="218"/>
      <c r="E818" s="52"/>
    </row>
    <row r="819" spans="1:5" ht="12.75" customHeight="1">
      <c r="A819" s="52"/>
      <c r="B819" s="52"/>
      <c r="C819" s="52"/>
      <c r="D819" s="218"/>
      <c r="E819" s="52"/>
    </row>
    <row r="820" spans="1:5" ht="12.75" customHeight="1">
      <c r="A820" s="52"/>
      <c r="B820" s="52"/>
      <c r="C820" s="52"/>
      <c r="D820" s="218"/>
      <c r="E820" s="52"/>
    </row>
    <row r="821" spans="1:5" ht="12.75" customHeight="1">
      <c r="A821" s="52"/>
      <c r="B821" s="52"/>
      <c r="C821" s="52"/>
      <c r="D821" s="218"/>
      <c r="E821" s="52"/>
    </row>
    <row r="822" spans="1:5" ht="12.75" customHeight="1">
      <c r="A822" s="52"/>
      <c r="B822" s="52"/>
      <c r="C822" s="52"/>
      <c r="D822" s="218"/>
      <c r="E822" s="52"/>
    </row>
    <row r="823" spans="1:5" ht="12.75" customHeight="1">
      <c r="A823" s="52"/>
      <c r="B823" s="52"/>
      <c r="C823" s="52"/>
      <c r="D823" s="218"/>
      <c r="E823" s="52"/>
    </row>
    <row r="824" spans="1:5" ht="12.75" customHeight="1">
      <c r="A824" s="52"/>
      <c r="B824" s="52"/>
      <c r="C824" s="52"/>
      <c r="D824" s="218"/>
      <c r="E824" s="52"/>
    </row>
    <row r="825" spans="1:5" ht="12.75" customHeight="1">
      <c r="A825" s="52"/>
      <c r="B825" s="52"/>
      <c r="C825" s="52"/>
      <c r="D825" s="218"/>
      <c r="E825" s="52"/>
    </row>
    <row r="826" spans="1:5" ht="12.75" customHeight="1">
      <c r="A826" s="52"/>
      <c r="B826" s="52"/>
      <c r="C826" s="52"/>
      <c r="D826" s="218"/>
      <c r="E826" s="52"/>
    </row>
    <row r="827" spans="1:5" ht="12.75" customHeight="1">
      <c r="A827" s="52"/>
      <c r="B827" s="52"/>
      <c r="C827" s="52"/>
      <c r="D827" s="218"/>
      <c r="E827" s="52"/>
    </row>
    <row r="828" spans="1:5" ht="12.75" customHeight="1">
      <c r="A828" s="52"/>
      <c r="B828" s="52"/>
      <c r="C828" s="52"/>
      <c r="D828" s="218"/>
      <c r="E828" s="52"/>
    </row>
    <row r="829" spans="1:5" ht="12.75" customHeight="1">
      <c r="A829" s="52"/>
      <c r="B829" s="52"/>
      <c r="C829" s="52"/>
      <c r="D829" s="218"/>
      <c r="E829" s="52"/>
    </row>
    <row r="830" spans="1:5" ht="12.75" customHeight="1">
      <c r="A830" s="52"/>
      <c r="B830" s="52"/>
      <c r="C830" s="52"/>
      <c r="D830" s="218"/>
      <c r="E830" s="52"/>
    </row>
    <row r="831" spans="1:5" ht="12.75" customHeight="1">
      <c r="A831" s="52"/>
      <c r="B831" s="52"/>
      <c r="C831" s="52"/>
      <c r="D831" s="218"/>
      <c r="E831" s="52"/>
    </row>
    <row r="832" spans="1:5" ht="12.75" customHeight="1">
      <c r="A832" s="52"/>
      <c r="B832" s="52"/>
      <c r="C832" s="52"/>
      <c r="D832" s="218"/>
      <c r="E832" s="52"/>
    </row>
    <row r="833" spans="1:5" ht="12.75" customHeight="1">
      <c r="A833" s="52"/>
      <c r="B833" s="52"/>
      <c r="C833" s="52"/>
      <c r="D833" s="218"/>
      <c r="E833" s="52"/>
    </row>
    <row r="834" spans="1:5" ht="12.75" customHeight="1">
      <c r="A834" s="52"/>
      <c r="B834" s="52"/>
      <c r="C834" s="52"/>
      <c r="D834" s="218"/>
      <c r="E834" s="52"/>
    </row>
    <row r="835" spans="1:5" ht="12.75" customHeight="1">
      <c r="A835" s="52"/>
      <c r="B835" s="52"/>
      <c r="C835" s="52"/>
      <c r="D835" s="218"/>
      <c r="E835" s="52"/>
    </row>
    <row r="836" spans="1:5" ht="12.75" customHeight="1">
      <c r="A836" s="52"/>
      <c r="B836" s="52"/>
      <c r="C836" s="52"/>
      <c r="D836" s="218"/>
      <c r="E836" s="52"/>
    </row>
    <row r="837" spans="1:5" ht="12.75" customHeight="1">
      <c r="A837" s="52"/>
      <c r="B837" s="52"/>
      <c r="C837" s="52"/>
      <c r="D837" s="218"/>
      <c r="E837" s="52"/>
    </row>
    <row r="838" spans="1:5" ht="12.75" customHeight="1">
      <c r="A838" s="52"/>
      <c r="B838" s="52"/>
      <c r="C838" s="52"/>
      <c r="D838" s="218"/>
      <c r="E838" s="52"/>
    </row>
    <row r="839" spans="1:5" ht="12.75" customHeight="1">
      <c r="A839" s="52"/>
      <c r="B839" s="52"/>
      <c r="C839" s="52"/>
      <c r="D839" s="218"/>
      <c r="E839" s="52"/>
    </row>
    <row r="840" spans="1:5" ht="12.75" customHeight="1">
      <c r="A840" s="52"/>
      <c r="B840" s="52"/>
      <c r="C840" s="52"/>
      <c r="D840" s="218"/>
      <c r="E840" s="52"/>
    </row>
    <row r="841" spans="1:5" ht="12.75" customHeight="1">
      <c r="A841" s="52"/>
      <c r="B841" s="52"/>
      <c r="C841" s="52"/>
      <c r="D841" s="218"/>
      <c r="E841" s="52"/>
    </row>
    <row r="842" spans="1:5" ht="12.75" customHeight="1">
      <c r="A842" s="52"/>
      <c r="B842" s="52"/>
      <c r="C842" s="52"/>
      <c r="D842" s="218"/>
      <c r="E842" s="52"/>
    </row>
    <row r="843" spans="1:5" ht="12.75" customHeight="1">
      <c r="A843" s="52"/>
      <c r="B843" s="52"/>
      <c r="C843" s="52"/>
      <c r="D843" s="218"/>
      <c r="E843" s="52"/>
    </row>
    <row r="844" spans="1:5" ht="12.75" customHeight="1">
      <c r="A844" s="52"/>
      <c r="B844" s="52"/>
      <c r="C844" s="52"/>
      <c r="D844" s="218"/>
      <c r="E844" s="52"/>
    </row>
    <row r="845" spans="1:5" ht="12.75" customHeight="1">
      <c r="A845" s="52"/>
      <c r="B845" s="52"/>
      <c r="C845" s="52"/>
      <c r="D845" s="218"/>
      <c r="E845" s="52"/>
    </row>
    <row r="846" spans="1:5" ht="12.75" customHeight="1">
      <c r="A846" s="52"/>
      <c r="B846" s="52"/>
      <c r="C846" s="52"/>
      <c r="D846" s="218"/>
      <c r="E846" s="52"/>
    </row>
    <row r="847" spans="1:5" ht="12.75" customHeight="1">
      <c r="A847" s="52"/>
      <c r="B847" s="52"/>
      <c r="C847" s="52"/>
      <c r="D847" s="218"/>
      <c r="E847" s="52"/>
    </row>
    <row r="848" spans="1:5" ht="12.75" customHeight="1">
      <c r="A848" s="52"/>
      <c r="B848" s="52"/>
      <c r="C848" s="52"/>
      <c r="D848" s="218"/>
      <c r="E848" s="52"/>
    </row>
    <row r="849" spans="1:5" ht="12.75" customHeight="1">
      <c r="A849" s="52"/>
      <c r="B849" s="52"/>
      <c r="C849" s="52"/>
      <c r="D849" s="218"/>
      <c r="E849" s="52"/>
    </row>
    <row r="850" spans="1:5" ht="12.75" customHeight="1">
      <c r="A850" s="52"/>
      <c r="B850" s="52"/>
      <c r="C850" s="52"/>
      <c r="D850" s="218"/>
      <c r="E850" s="52"/>
    </row>
    <row r="851" spans="1:5" ht="12.75" customHeight="1">
      <c r="A851" s="52"/>
      <c r="B851" s="52"/>
      <c r="C851" s="52"/>
      <c r="D851" s="218"/>
      <c r="E851" s="52"/>
    </row>
    <row r="852" spans="1:5" ht="12.75" customHeight="1">
      <c r="A852" s="52"/>
      <c r="B852" s="52"/>
      <c r="C852" s="52"/>
      <c r="D852" s="218"/>
      <c r="E852" s="52"/>
    </row>
    <row r="853" spans="1:5" ht="12.75" customHeight="1">
      <c r="A853" s="52"/>
      <c r="B853" s="52"/>
      <c r="C853" s="52"/>
      <c r="D853" s="218"/>
      <c r="E853" s="52"/>
    </row>
    <row r="854" spans="1:5" ht="12.75" customHeight="1">
      <c r="A854" s="52"/>
      <c r="B854" s="52"/>
      <c r="C854" s="52"/>
      <c r="D854" s="218"/>
      <c r="E854" s="52"/>
    </row>
    <row r="855" spans="1:5" ht="12.75" customHeight="1">
      <c r="A855" s="52"/>
      <c r="B855" s="52"/>
      <c r="C855" s="52"/>
      <c r="D855" s="218"/>
      <c r="E855" s="52"/>
    </row>
    <row r="856" spans="1:5" ht="12.75" customHeight="1">
      <c r="A856" s="52"/>
      <c r="B856" s="52"/>
      <c r="C856" s="52"/>
      <c r="D856" s="218"/>
      <c r="E856" s="52"/>
    </row>
    <row r="857" spans="1:5" ht="12.75" customHeight="1">
      <c r="A857" s="52"/>
      <c r="B857" s="52"/>
      <c r="C857" s="52"/>
      <c r="D857" s="218"/>
      <c r="E857" s="52"/>
    </row>
    <row r="858" spans="1:5" ht="12.75" customHeight="1">
      <c r="A858" s="52"/>
      <c r="B858" s="52"/>
      <c r="C858" s="52"/>
      <c r="D858" s="218"/>
      <c r="E858" s="52"/>
    </row>
    <row r="859" spans="1:5" ht="12.75" customHeight="1">
      <c r="A859" s="52"/>
      <c r="B859" s="52"/>
      <c r="C859" s="52"/>
      <c r="D859" s="218"/>
      <c r="E859" s="52"/>
    </row>
    <row r="860" spans="1:5" ht="12.75" customHeight="1">
      <c r="A860" s="52"/>
      <c r="B860" s="52"/>
      <c r="C860" s="52"/>
      <c r="D860" s="218"/>
      <c r="E860" s="52"/>
    </row>
    <row r="861" spans="1:5" ht="12.75" customHeight="1">
      <c r="A861" s="52"/>
      <c r="B861" s="52"/>
      <c r="C861" s="52"/>
      <c r="D861" s="218"/>
      <c r="E861" s="52"/>
    </row>
    <row r="862" spans="1:5" ht="12.75" customHeight="1">
      <c r="A862" s="52"/>
      <c r="B862" s="52"/>
      <c r="C862" s="52"/>
      <c r="D862" s="218"/>
      <c r="E862" s="52"/>
    </row>
    <row r="863" spans="1:5" ht="12.75" customHeight="1">
      <c r="A863" s="52"/>
      <c r="B863" s="52"/>
      <c r="C863" s="52"/>
      <c r="D863" s="218"/>
      <c r="E863" s="52"/>
    </row>
    <row r="864" spans="1:5" ht="12.75" customHeight="1">
      <c r="A864" s="52"/>
      <c r="B864" s="52"/>
      <c r="C864" s="52"/>
      <c r="D864" s="218"/>
      <c r="E864" s="52"/>
    </row>
    <row r="865" spans="1:5" ht="12.75" customHeight="1">
      <c r="A865" s="52"/>
      <c r="B865" s="52"/>
      <c r="C865" s="52"/>
      <c r="D865" s="218"/>
      <c r="E865" s="52"/>
    </row>
    <row r="866" spans="1:5" ht="12.75" customHeight="1">
      <c r="A866" s="52"/>
      <c r="B866" s="52"/>
      <c r="C866" s="52"/>
      <c r="D866" s="218"/>
      <c r="E866" s="52"/>
    </row>
    <row r="867" spans="1:5" ht="12.75" customHeight="1">
      <c r="A867" s="52"/>
      <c r="B867" s="52"/>
      <c r="C867" s="52"/>
      <c r="D867" s="218"/>
      <c r="E867" s="52"/>
    </row>
    <row r="868" spans="1:5" ht="12.75" customHeight="1">
      <c r="A868" s="52"/>
      <c r="B868" s="52"/>
      <c r="C868" s="52"/>
      <c r="D868" s="218"/>
      <c r="E868" s="52"/>
    </row>
    <row r="869" spans="1:5" ht="12.75" customHeight="1">
      <c r="A869" s="52"/>
      <c r="B869" s="52"/>
      <c r="C869" s="52"/>
      <c r="D869" s="218"/>
      <c r="E869" s="52"/>
    </row>
    <row r="870" spans="1:5" ht="12.75" customHeight="1">
      <c r="A870" s="52"/>
      <c r="B870" s="52"/>
      <c r="C870" s="52"/>
      <c r="D870" s="218"/>
      <c r="E870" s="52"/>
    </row>
    <row r="871" spans="1:5" ht="12.75" customHeight="1">
      <c r="A871" s="52"/>
      <c r="B871" s="52"/>
      <c r="C871" s="52"/>
      <c r="D871" s="218"/>
      <c r="E871" s="52"/>
    </row>
    <row r="872" spans="1:5" ht="12.75" customHeight="1">
      <c r="A872" s="52"/>
      <c r="B872" s="52"/>
      <c r="C872" s="52"/>
      <c r="D872" s="218"/>
      <c r="E872" s="52"/>
    </row>
    <row r="873" spans="1:5" ht="12.75" customHeight="1">
      <c r="A873" s="52"/>
      <c r="B873" s="52"/>
      <c r="C873" s="52"/>
      <c r="D873" s="218"/>
      <c r="E873" s="52"/>
    </row>
    <row r="874" spans="1:5" ht="12.75" customHeight="1">
      <c r="A874" s="52"/>
      <c r="B874" s="52"/>
      <c r="C874" s="52"/>
      <c r="D874" s="218"/>
      <c r="E874" s="52"/>
    </row>
    <row r="875" spans="1:5" ht="12.75" customHeight="1">
      <c r="A875" s="52"/>
      <c r="B875" s="52"/>
      <c r="C875" s="52"/>
      <c r="D875" s="218"/>
      <c r="E875" s="52"/>
    </row>
    <row r="876" spans="1:5" ht="12.75" customHeight="1">
      <c r="A876" s="52"/>
      <c r="B876" s="52"/>
      <c r="C876" s="52"/>
      <c r="D876" s="218"/>
      <c r="E876" s="52"/>
    </row>
    <row r="877" spans="1:5" ht="12.75" customHeight="1">
      <c r="A877" s="52"/>
      <c r="B877" s="52"/>
      <c r="C877" s="52"/>
      <c r="D877" s="218"/>
      <c r="E877" s="52"/>
    </row>
    <row r="878" spans="1:5" ht="12.75" customHeight="1">
      <c r="A878" s="52"/>
      <c r="B878" s="52"/>
      <c r="C878" s="52"/>
      <c r="D878" s="218"/>
      <c r="E878" s="52"/>
    </row>
    <row r="879" spans="1:5" ht="12.75" customHeight="1">
      <c r="A879" s="52"/>
      <c r="B879" s="52"/>
      <c r="C879" s="52"/>
      <c r="D879" s="218"/>
      <c r="E879" s="52"/>
    </row>
    <row r="880" spans="1:5" ht="12.75" customHeight="1">
      <c r="A880" s="52"/>
      <c r="B880" s="52"/>
      <c r="C880" s="52"/>
      <c r="D880" s="218"/>
      <c r="E880" s="52"/>
    </row>
    <row r="881" spans="1:5" ht="12.75" customHeight="1">
      <c r="A881" s="52"/>
      <c r="B881" s="52"/>
      <c r="C881" s="52"/>
      <c r="D881" s="218"/>
      <c r="E881" s="52"/>
    </row>
    <row r="882" spans="1:5" ht="12.75" customHeight="1">
      <c r="A882" s="52"/>
      <c r="B882" s="52"/>
      <c r="C882" s="52"/>
      <c r="D882" s="218"/>
      <c r="E882" s="52"/>
    </row>
    <row r="883" spans="1:5" ht="12.75" customHeight="1">
      <c r="A883" s="52"/>
      <c r="B883" s="52"/>
      <c r="C883" s="52"/>
      <c r="D883" s="218"/>
      <c r="E883" s="52"/>
    </row>
    <row r="884" spans="1:5" ht="12.75" customHeight="1">
      <c r="A884" s="52"/>
      <c r="B884" s="52"/>
      <c r="C884" s="52"/>
      <c r="D884" s="218"/>
      <c r="E884" s="52"/>
    </row>
    <row r="885" spans="1:5" ht="12.75" customHeight="1">
      <c r="A885" s="52"/>
      <c r="B885" s="52"/>
      <c r="C885" s="52"/>
      <c r="D885" s="218"/>
      <c r="E885" s="52"/>
    </row>
    <row r="886" spans="1:5" ht="12.75" customHeight="1">
      <c r="A886" s="52"/>
      <c r="B886" s="52"/>
      <c r="C886" s="52"/>
      <c r="D886" s="218"/>
      <c r="E886" s="52"/>
    </row>
    <row r="887" spans="1:5" ht="12.75" customHeight="1">
      <c r="A887" s="52"/>
      <c r="B887" s="52"/>
      <c r="C887" s="52"/>
      <c r="D887" s="218"/>
      <c r="E887" s="52"/>
    </row>
    <row r="888" spans="1:5" ht="12.75" customHeight="1">
      <c r="A888" s="52"/>
      <c r="B888" s="52"/>
      <c r="C888" s="52"/>
      <c r="D888" s="218"/>
      <c r="E888" s="52"/>
    </row>
    <row r="889" spans="1:5" ht="12.75" customHeight="1">
      <c r="A889" s="52"/>
      <c r="B889" s="52"/>
      <c r="C889" s="52"/>
      <c r="D889" s="218"/>
      <c r="E889" s="52"/>
    </row>
    <row r="890" spans="1:5" ht="12.75" customHeight="1">
      <c r="A890" s="52"/>
      <c r="B890" s="52"/>
      <c r="C890" s="52"/>
      <c r="D890" s="218"/>
      <c r="E890" s="52"/>
    </row>
    <row r="891" spans="1:5" ht="12.75" customHeight="1">
      <c r="A891" s="52"/>
      <c r="B891" s="52"/>
      <c r="C891" s="52"/>
      <c r="D891" s="218"/>
      <c r="E891" s="52"/>
    </row>
    <row r="892" spans="1:5" ht="12.75" customHeight="1">
      <c r="A892" s="52"/>
      <c r="B892" s="52"/>
      <c r="C892" s="52"/>
      <c r="D892" s="218"/>
      <c r="E892" s="52"/>
    </row>
    <row r="893" spans="1:5" ht="12.75" customHeight="1">
      <c r="A893" s="52"/>
      <c r="B893" s="52"/>
      <c r="C893" s="52"/>
      <c r="D893" s="218"/>
      <c r="E893" s="52"/>
    </row>
    <row r="894" spans="1:5" ht="12.75" customHeight="1">
      <c r="A894" s="52"/>
      <c r="B894" s="52"/>
      <c r="C894" s="52"/>
      <c r="D894" s="218"/>
      <c r="E894" s="52"/>
    </row>
    <row r="895" spans="1:5" ht="12.75" customHeight="1">
      <c r="A895" s="52"/>
      <c r="B895" s="52"/>
      <c r="C895" s="52"/>
      <c r="D895" s="218"/>
      <c r="E895" s="52"/>
    </row>
    <row r="896" spans="1:5" ht="12.75" customHeight="1">
      <c r="A896" s="52"/>
      <c r="B896" s="52"/>
      <c r="C896" s="52"/>
      <c r="D896" s="218"/>
      <c r="E896" s="52"/>
    </row>
    <row r="897" spans="1:5" ht="12.75" customHeight="1">
      <c r="A897" s="52"/>
      <c r="B897" s="52"/>
      <c r="C897" s="52"/>
      <c r="D897" s="218"/>
      <c r="E897" s="52"/>
    </row>
    <row r="898" spans="1:5" ht="12.75" customHeight="1">
      <c r="A898" s="52"/>
      <c r="B898" s="52"/>
      <c r="C898" s="52"/>
      <c r="D898" s="218"/>
      <c r="E898" s="52"/>
    </row>
    <row r="899" spans="1:5" ht="12.75" customHeight="1">
      <c r="A899" s="52"/>
      <c r="B899" s="52"/>
      <c r="C899" s="52"/>
      <c r="D899" s="218"/>
      <c r="E899" s="52"/>
    </row>
    <row r="900" spans="1:5" ht="12.75" customHeight="1">
      <c r="A900" s="52"/>
      <c r="B900" s="52"/>
      <c r="C900" s="52"/>
      <c r="D900" s="218"/>
      <c r="E900" s="52"/>
    </row>
    <row r="901" spans="1:5" ht="12.75" customHeight="1">
      <c r="A901" s="52"/>
      <c r="B901" s="52"/>
      <c r="C901" s="52"/>
      <c r="D901" s="218"/>
      <c r="E901" s="52"/>
    </row>
    <row r="902" spans="1:5" ht="12.75" customHeight="1">
      <c r="A902" s="52"/>
      <c r="B902" s="52"/>
      <c r="C902" s="52"/>
      <c r="D902" s="218"/>
      <c r="E902" s="52"/>
    </row>
    <row r="903" spans="1:5" ht="12.75" customHeight="1">
      <c r="A903" s="52"/>
      <c r="B903" s="52"/>
      <c r="C903" s="52"/>
      <c r="D903" s="218"/>
      <c r="E903" s="52"/>
    </row>
    <row r="904" spans="1:5" ht="12.75" customHeight="1">
      <c r="A904" s="52"/>
      <c r="B904" s="52"/>
      <c r="C904" s="52"/>
      <c r="D904" s="218"/>
      <c r="E904" s="52"/>
    </row>
    <row r="905" spans="1:5" ht="12.75" customHeight="1">
      <c r="A905" s="52"/>
      <c r="B905" s="52"/>
      <c r="C905" s="52"/>
      <c r="D905" s="218"/>
      <c r="E905" s="52"/>
    </row>
    <row r="906" spans="1:5" ht="12.75" customHeight="1">
      <c r="A906" s="52"/>
      <c r="B906" s="52"/>
      <c r="C906" s="52"/>
      <c r="D906" s="218"/>
      <c r="E906" s="52"/>
    </row>
    <row r="907" spans="1:5" ht="12.75" customHeight="1">
      <c r="A907" s="52"/>
      <c r="B907" s="52"/>
      <c r="C907" s="52"/>
      <c r="D907" s="218"/>
      <c r="E907" s="52"/>
    </row>
    <row r="908" spans="1:5" ht="12.75" customHeight="1">
      <c r="A908" s="52"/>
      <c r="B908" s="52"/>
      <c r="C908" s="52"/>
      <c r="D908" s="218"/>
      <c r="E908" s="52"/>
    </row>
    <row r="909" spans="1:5" ht="12.75" customHeight="1">
      <c r="A909" s="52"/>
      <c r="B909" s="52"/>
      <c r="C909" s="52"/>
      <c r="D909" s="218"/>
      <c r="E909" s="52"/>
    </row>
    <row r="910" spans="1:5" ht="12.75" customHeight="1">
      <c r="A910" s="52"/>
      <c r="B910" s="52"/>
      <c r="C910" s="52"/>
      <c r="D910" s="218"/>
      <c r="E910" s="52"/>
    </row>
    <row r="911" spans="1:5" ht="12.75" customHeight="1">
      <c r="A911" s="52"/>
      <c r="B911" s="52"/>
      <c r="C911" s="52"/>
      <c r="D911" s="218"/>
      <c r="E911" s="52"/>
    </row>
    <row r="912" spans="1:5" ht="12.75" customHeight="1">
      <c r="A912" s="52"/>
      <c r="B912" s="52"/>
      <c r="C912" s="52"/>
      <c r="D912" s="218"/>
      <c r="E912" s="52"/>
    </row>
    <row r="913" spans="1:5" ht="12.75" customHeight="1">
      <c r="A913" s="52"/>
      <c r="B913" s="52"/>
      <c r="C913" s="52"/>
      <c r="D913" s="218"/>
      <c r="E913" s="52"/>
    </row>
    <row r="914" spans="1:5" ht="12.75" customHeight="1">
      <c r="A914" s="52"/>
      <c r="B914" s="52"/>
      <c r="C914" s="52"/>
      <c r="D914" s="218"/>
      <c r="E914" s="52"/>
    </row>
    <row r="915" spans="1:5" ht="12.75" customHeight="1">
      <c r="A915" s="52"/>
      <c r="B915" s="52"/>
      <c r="C915" s="52"/>
      <c r="D915" s="218"/>
      <c r="E915" s="52"/>
    </row>
    <row r="916" spans="1:5" ht="12.75" customHeight="1">
      <c r="A916" s="52"/>
      <c r="B916" s="52"/>
      <c r="C916" s="52"/>
      <c r="D916" s="218"/>
      <c r="E916" s="52"/>
    </row>
    <row r="917" spans="1:5" ht="12.75" customHeight="1">
      <c r="A917" s="52"/>
      <c r="B917" s="52"/>
      <c r="C917" s="52"/>
      <c r="D917" s="218"/>
      <c r="E917" s="52"/>
    </row>
    <row r="918" spans="1:5" ht="12.75" customHeight="1">
      <c r="A918" s="52"/>
      <c r="B918" s="52"/>
      <c r="C918" s="52"/>
      <c r="D918" s="218"/>
      <c r="E918" s="52"/>
    </row>
    <row r="919" spans="1:5" ht="12.75" customHeight="1">
      <c r="A919" s="52"/>
      <c r="B919" s="52"/>
      <c r="C919" s="52"/>
      <c r="D919" s="218"/>
      <c r="E919" s="52"/>
    </row>
    <row r="920" spans="1:5" ht="12.75" customHeight="1">
      <c r="A920" s="52"/>
      <c r="B920" s="52"/>
      <c r="C920" s="52"/>
      <c r="D920" s="218"/>
      <c r="E920" s="52"/>
    </row>
    <row r="921" spans="1:5" ht="12.75" customHeight="1">
      <c r="A921" s="52"/>
      <c r="B921" s="52"/>
      <c r="C921" s="52"/>
      <c r="D921" s="218"/>
      <c r="E921" s="52"/>
    </row>
    <row r="922" spans="1:5" ht="12.75" customHeight="1">
      <c r="A922" s="52"/>
      <c r="B922" s="52"/>
      <c r="C922" s="52"/>
      <c r="D922" s="218"/>
      <c r="E922" s="52"/>
    </row>
    <row r="923" spans="1:5" ht="12.75" customHeight="1">
      <c r="A923" s="52"/>
      <c r="B923" s="52"/>
      <c r="C923" s="52"/>
      <c r="D923" s="218"/>
      <c r="E923" s="52"/>
    </row>
    <row r="924" spans="1:5" ht="12.75" customHeight="1">
      <c r="A924" s="52"/>
      <c r="B924" s="52"/>
      <c r="C924" s="52"/>
      <c r="D924" s="218"/>
      <c r="E924" s="52"/>
    </row>
    <row r="925" spans="1:5" ht="12.75" customHeight="1">
      <c r="A925" s="52"/>
      <c r="B925" s="52"/>
      <c r="C925" s="52"/>
      <c r="D925" s="218"/>
      <c r="E925" s="52"/>
    </row>
    <row r="926" spans="1:5" ht="12.75" customHeight="1">
      <c r="A926" s="52"/>
      <c r="B926" s="52"/>
      <c r="C926" s="52"/>
      <c r="D926" s="218"/>
      <c r="E926" s="52"/>
    </row>
    <row r="927" spans="1:5" ht="12.75" customHeight="1">
      <c r="A927" s="52"/>
      <c r="B927" s="52"/>
      <c r="C927" s="52"/>
      <c r="D927" s="218"/>
      <c r="E927" s="52"/>
    </row>
    <row r="928" spans="1:5" ht="12.75" customHeight="1">
      <c r="A928" s="52"/>
      <c r="B928" s="52"/>
      <c r="C928" s="52"/>
      <c r="D928" s="218"/>
      <c r="E928" s="52"/>
    </row>
    <row r="929" spans="1:5" ht="12.75" customHeight="1">
      <c r="A929" s="52"/>
      <c r="B929" s="52"/>
      <c r="C929" s="52"/>
      <c r="D929" s="218"/>
      <c r="E929" s="52"/>
    </row>
    <row r="930" spans="1:5" ht="12.75" customHeight="1">
      <c r="A930" s="52"/>
      <c r="B930" s="52"/>
      <c r="C930" s="52"/>
      <c r="D930" s="218"/>
      <c r="E930" s="52"/>
    </row>
    <row r="931" spans="1:5" ht="12.75" customHeight="1">
      <c r="A931" s="52"/>
      <c r="B931" s="52"/>
      <c r="C931" s="52"/>
      <c r="D931" s="218"/>
      <c r="E931" s="52"/>
    </row>
    <row r="932" spans="1:5" ht="12.75" customHeight="1">
      <c r="A932" s="52"/>
      <c r="B932" s="52"/>
      <c r="C932" s="52"/>
      <c r="D932" s="218"/>
      <c r="E932" s="52"/>
    </row>
    <row r="933" spans="1:5" ht="12.75" customHeight="1">
      <c r="A933" s="52"/>
      <c r="B933" s="52"/>
      <c r="C933" s="52"/>
      <c r="D933" s="218"/>
      <c r="E933" s="52"/>
    </row>
    <row r="934" spans="1:5" ht="12.75" customHeight="1">
      <c r="A934" s="52"/>
      <c r="B934" s="52"/>
      <c r="C934" s="52"/>
      <c r="D934" s="218"/>
      <c r="E934" s="52"/>
    </row>
    <row r="935" spans="1:5" ht="12.75" customHeight="1">
      <c r="A935" s="52"/>
      <c r="B935" s="52"/>
      <c r="C935" s="52"/>
      <c r="D935" s="218"/>
      <c r="E935" s="52"/>
    </row>
    <row r="936" spans="1:5" ht="12.75" customHeight="1">
      <c r="A936" s="52"/>
      <c r="B936" s="52"/>
      <c r="C936" s="52"/>
      <c r="D936" s="218"/>
      <c r="E936" s="52"/>
    </row>
    <row r="937" spans="1:5" ht="12.75" customHeight="1">
      <c r="A937" s="52"/>
      <c r="B937" s="52"/>
      <c r="C937" s="52"/>
      <c r="D937" s="218"/>
      <c r="E937" s="52"/>
    </row>
    <row r="938" spans="1:5" ht="12.75" customHeight="1">
      <c r="A938" s="52"/>
      <c r="B938" s="52"/>
      <c r="C938" s="52"/>
      <c r="D938" s="218"/>
      <c r="E938" s="52"/>
    </row>
    <row r="939" spans="1:5" ht="12.75" customHeight="1">
      <c r="A939" s="52"/>
      <c r="B939" s="52"/>
      <c r="C939" s="52"/>
      <c r="D939" s="218"/>
      <c r="E939" s="52"/>
    </row>
    <row r="940" spans="1:5" ht="12.75" customHeight="1">
      <c r="A940" s="52"/>
      <c r="B940" s="52"/>
      <c r="C940" s="52"/>
      <c r="D940" s="218"/>
      <c r="E940" s="52"/>
    </row>
    <row r="941" spans="1:5" ht="12.75" customHeight="1">
      <c r="A941" s="52"/>
      <c r="B941" s="52"/>
      <c r="C941" s="52"/>
      <c r="D941" s="218"/>
      <c r="E941" s="52"/>
    </row>
    <row r="942" spans="1:5" ht="12.75" customHeight="1">
      <c r="A942" s="52"/>
      <c r="B942" s="52"/>
      <c r="C942" s="52"/>
      <c r="D942" s="218"/>
      <c r="E942" s="52"/>
    </row>
    <row r="943" spans="1:5" ht="12.75" customHeight="1">
      <c r="A943" s="52"/>
      <c r="B943" s="52"/>
      <c r="C943" s="52"/>
      <c r="D943" s="218"/>
      <c r="E943" s="52"/>
    </row>
    <row r="944" spans="1:5" ht="12.75" customHeight="1">
      <c r="A944" s="52"/>
      <c r="B944" s="52"/>
      <c r="C944" s="52"/>
      <c r="D944" s="218"/>
      <c r="E944" s="52"/>
    </row>
    <row r="945" spans="1:5" ht="12.75" customHeight="1">
      <c r="A945" s="52"/>
      <c r="B945" s="52"/>
      <c r="C945" s="52"/>
      <c r="D945" s="218"/>
      <c r="E945" s="52"/>
    </row>
    <row r="946" spans="1:5" ht="12.75" customHeight="1">
      <c r="A946" s="52"/>
      <c r="B946" s="52"/>
      <c r="C946" s="52"/>
      <c r="D946" s="218"/>
      <c r="E946" s="52"/>
    </row>
    <row r="947" spans="1:5" ht="12.75" customHeight="1">
      <c r="A947" s="52"/>
      <c r="B947" s="52"/>
      <c r="C947" s="52"/>
      <c r="D947" s="218"/>
      <c r="E947" s="52"/>
    </row>
    <row r="948" spans="1:5" ht="12.75" customHeight="1">
      <c r="A948" s="52"/>
      <c r="B948" s="52"/>
      <c r="C948" s="52"/>
      <c r="D948" s="218"/>
      <c r="E948" s="52"/>
    </row>
    <row r="949" spans="1:5" ht="12.75" customHeight="1">
      <c r="A949" s="52"/>
      <c r="B949" s="52"/>
      <c r="C949" s="52"/>
      <c r="D949" s="218"/>
      <c r="E949" s="52"/>
    </row>
    <row r="950" spans="1:5" ht="12.75" customHeight="1">
      <c r="A950" s="52"/>
      <c r="B950" s="52"/>
      <c r="C950" s="52"/>
      <c r="D950" s="218"/>
      <c r="E950" s="52"/>
    </row>
    <row r="951" spans="1:5" ht="12.75" customHeight="1">
      <c r="A951" s="52"/>
      <c r="B951" s="52"/>
      <c r="C951" s="52"/>
      <c r="D951" s="218"/>
      <c r="E951" s="52"/>
    </row>
    <row r="952" spans="1:5" ht="12.75" customHeight="1">
      <c r="A952" s="52"/>
      <c r="B952" s="52"/>
      <c r="C952" s="52"/>
      <c r="D952" s="218"/>
      <c r="E952" s="52"/>
    </row>
    <row r="953" spans="1:5" ht="12.75" customHeight="1">
      <c r="A953" s="52"/>
      <c r="B953" s="52"/>
      <c r="C953" s="52"/>
      <c r="D953" s="218"/>
      <c r="E953" s="52"/>
    </row>
    <row r="954" spans="1:5" ht="12.75" customHeight="1">
      <c r="A954" s="52"/>
      <c r="B954" s="52"/>
      <c r="C954" s="52"/>
      <c r="D954" s="218"/>
      <c r="E954" s="52"/>
    </row>
    <row r="955" spans="1:5" ht="12.75" customHeight="1">
      <c r="A955" s="52"/>
      <c r="B955" s="52"/>
      <c r="C955" s="52"/>
      <c r="D955" s="218"/>
      <c r="E955" s="52"/>
    </row>
    <row r="956" spans="1:5" ht="12.75" customHeight="1">
      <c r="A956" s="52"/>
      <c r="B956" s="52"/>
      <c r="C956" s="52"/>
      <c r="D956" s="218"/>
      <c r="E956" s="52"/>
    </row>
    <row r="957" spans="1:5" ht="12.75" customHeight="1">
      <c r="A957" s="52"/>
      <c r="B957" s="52"/>
      <c r="C957" s="52"/>
      <c r="D957" s="218"/>
      <c r="E957" s="52"/>
    </row>
    <row r="958" spans="1:5" ht="12.75" customHeight="1">
      <c r="A958" s="52"/>
      <c r="B958" s="52"/>
      <c r="C958" s="52"/>
      <c r="D958" s="218"/>
      <c r="E958" s="52"/>
    </row>
    <row r="959" spans="1:5" ht="12.75" customHeight="1">
      <c r="A959" s="52"/>
      <c r="B959" s="52"/>
      <c r="C959" s="52"/>
      <c r="D959" s="218"/>
      <c r="E959" s="52"/>
    </row>
    <row r="960" spans="1:5" ht="12.75" customHeight="1">
      <c r="A960" s="52"/>
      <c r="B960" s="52"/>
      <c r="C960" s="52"/>
      <c r="D960" s="218"/>
      <c r="E960" s="52"/>
    </row>
    <row r="961" spans="1:5" ht="12.75" customHeight="1">
      <c r="A961" s="52"/>
      <c r="B961" s="52"/>
      <c r="C961" s="52"/>
      <c r="D961" s="218"/>
      <c r="E961" s="52"/>
    </row>
    <row r="962" spans="1:5" ht="12.75" customHeight="1">
      <c r="A962" s="52"/>
      <c r="B962" s="52"/>
      <c r="C962" s="52"/>
      <c r="D962" s="218"/>
      <c r="E962" s="52"/>
    </row>
    <row r="963" spans="1:5" ht="12.75" customHeight="1">
      <c r="A963" s="52"/>
      <c r="B963" s="52"/>
      <c r="C963" s="52"/>
      <c r="D963" s="218"/>
      <c r="E963" s="52"/>
    </row>
    <row r="964" spans="1:5" ht="12.75" customHeight="1">
      <c r="A964" s="52"/>
      <c r="B964" s="52"/>
      <c r="C964" s="52"/>
      <c r="D964" s="218"/>
      <c r="E964" s="52"/>
    </row>
    <row r="965" spans="1:5" ht="12.75" customHeight="1">
      <c r="A965" s="52"/>
      <c r="B965" s="52"/>
      <c r="C965" s="52"/>
      <c r="D965" s="218"/>
      <c r="E965" s="52"/>
    </row>
    <row r="966" spans="1:5" ht="12.75" customHeight="1">
      <c r="A966" s="52"/>
      <c r="B966" s="52"/>
      <c r="C966" s="52"/>
      <c r="D966" s="218"/>
      <c r="E966" s="52"/>
    </row>
    <row r="967" spans="1:5" ht="12.75" customHeight="1">
      <c r="A967" s="52"/>
      <c r="B967" s="52"/>
      <c r="C967" s="52"/>
      <c r="D967" s="218"/>
      <c r="E967" s="52"/>
    </row>
    <row r="968" spans="1:5" ht="12.75" customHeight="1">
      <c r="A968" s="52"/>
      <c r="B968" s="52"/>
      <c r="C968" s="52"/>
      <c r="D968" s="218"/>
      <c r="E968" s="52"/>
    </row>
    <row r="969" spans="1:5" ht="12.75" customHeight="1">
      <c r="A969" s="52"/>
      <c r="B969" s="52"/>
      <c r="C969" s="52"/>
      <c r="D969" s="218"/>
      <c r="E969" s="52"/>
    </row>
    <row r="970" spans="1:5" ht="12.75" customHeight="1">
      <c r="A970" s="52"/>
      <c r="B970" s="52"/>
      <c r="C970" s="52"/>
      <c r="D970" s="218"/>
      <c r="E970" s="52"/>
    </row>
    <row r="971" spans="1:5" ht="12.75" customHeight="1">
      <c r="A971" s="52"/>
      <c r="B971" s="52"/>
      <c r="C971" s="52"/>
      <c r="D971" s="218"/>
      <c r="E971" s="52"/>
    </row>
    <row r="972" spans="1:5" ht="12.75" customHeight="1">
      <c r="A972" s="52"/>
      <c r="B972" s="52"/>
      <c r="C972" s="52"/>
      <c r="D972" s="218"/>
      <c r="E972" s="52"/>
    </row>
    <row r="973" spans="1:5" ht="12.75" customHeight="1">
      <c r="A973" s="52"/>
      <c r="B973" s="52"/>
      <c r="C973" s="52"/>
      <c r="D973" s="218"/>
      <c r="E973" s="52"/>
    </row>
    <row r="974" spans="1:5" ht="12.75" customHeight="1">
      <c r="A974" s="52"/>
      <c r="B974" s="52"/>
      <c r="C974" s="52"/>
      <c r="D974" s="218"/>
      <c r="E974" s="52"/>
    </row>
    <row r="975" spans="1:5" ht="12.75" customHeight="1">
      <c r="A975" s="52"/>
      <c r="B975" s="52"/>
      <c r="C975" s="52"/>
      <c r="D975" s="218"/>
      <c r="E975" s="52"/>
    </row>
    <row r="976" spans="1:5" ht="12.75" customHeight="1">
      <c r="A976" s="52"/>
      <c r="B976" s="52"/>
      <c r="C976" s="52"/>
      <c r="D976" s="218"/>
      <c r="E976" s="52"/>
    </row>
    <row r="977" spans="1:5" ht="12.75" customHeight="1">
      <c r="A977" s="52"/>
      <c r="B977" s="52"/>
      <c r="C977" s="52"/>
      <c r="D977" s="218"/>
      <c r="E977" s="52"/>
    </row>
    <row r="978" spans="1:5" ht="12.75" customHeight="1">
      <c r="A978" s="52"/>
      <c r="B978" s="52"/>
      <c r="C978" s="52"/>
      <c r="D978" s="218"/>
      <c r="E978" s="52"/>
    </row>
    <row r="979" spans="1:5" ht="12.75" customHeight="1">
      <c r="A979" s="52"/>
      <c r="B979" s="52"/>
      <c r="C979" s="52"/>
      <c r="D979" s="218"/>
      <c r="E979" s="52"/>
    </row>
    <row r="980" spans="1:5" ht="12.75" customHeight="1">
      <c r="A980" s="52"/>
      <c r="B980" s="52"/>
      <c r="C980" s="52"/>
      <c r="D980" s="218"/>
      <c r="E980" s="52"/>
    </row>
    <row r="981" spans="1:5" ht="12.75" customHeight="1">
      <c r="A981" s="52"/>
      <c r="B981" s="52"/>
      <c r="C981" s="52"/>
      <c r="D981" s="218"/>
      <c r="E981" s="52"/>
    </row>
    <row r="982" spans="1:5" ht="12.75" customHeight="1">
      <c r="A982" s="52"/>
      <c r="B982" s="52"/>
      <c r="C982" s="52"/>
      <c r="D982" s="218"/>
      <c r="E982" s="52"/>
    </row>
    <row r="983" spans="1:5" ht="12.75" customHeight="1">
      <c r="A983" s="52"/>
      <c r="B983" s="52"/>
      <c r="C983" s="52"/>
      <c r="D983" s="218"/>
      <c r="E983" s="52"/>
    </row>
    <row r="984" spans="1:5" ht="12.75" customHeight="1">
      <c r="A984" s="52"/>
      <c r="B984" s="52"/>
      <c r="C984" s="52"/>
      <c r="D984" s="218"/>
      <c r="E984" s="52"/>
    </row>
    <row r="985" spans="1:5" ht="12.75" customHeight="1">
      <c r="A985" s="52"/>
      <c r="B985" s="52"/>
      <c r="C985" s="52"/>
      <c r="D985" s="218"/>
      <c r="E985" s="52"/>
    </row>
    <row r="986" spans="1:5" ht="12.75" customHeight="1">
      <c r="A986" s="52"/>
      <c r="B986" s="52"/>
      <c r="C986" s="52"/>
      <c r="D986" s="218"/>
      <c r="E986" s="52"/>
    </row>
    <row r="987" spans="1:5" ht="12.75" customHeight="1">
      <c r="A987" s="52"/>
      <c r="B987" s="52"/>
      <c r="C987" s="52"/>
      <c r="D987" s="218"/>
      <c r="E987" s="52"/>
    </row>
    <row r="988" spans="1:5" ht="12.75" customHeight="1">
      <c r="A988" s="52"/>
      <c r="B988" s="52"/>
      <c r="C988" s="52"/>
      <c r="D988" s="218"/>
      <c r="E988" s="52"/>
    </row>
    <row r="989" spans="1:5" ht="12.75" customHeight="1">
      <c r="A989" s="52"/>
      <c r="B989" s="52"/>
      <c r="C989" s="52"/>
      <c r="D989" s="218"/>
      <c r="E989" s="52"/>
    </row>
    <row r="990" spans="1:5" ht="12.75" customHeight="1">
      <c r="A990" s="52"/>
      <c r="B990" s="52"/>
      <c r="C990" s="52"/>
      <c r="D990" s="218"/>
      <c r="E990" s="52"/>
    </row>
    <row r="991" spans="1:5" ht="12.75" customHeight="1">
      <c r="A991" s="52"/>
      <c r="B991" s="52"/>
      <c r="C991" s="52"/>
      <c r="D991" s="218"/>
      <c r="E991" s="52"/>
    </row>
    <row r="992" spans="1:5" ht="12.75" customHeight="1">
      <c r="A992" s="52"/>
      <c r="B992" s="52"/>
      <c r="C992" s="52"/>
      <c r="D992" s="218"/>
      <c r="E992" s="52"/>
    </row>
    <row r="993" spans="1:5" ht="12.75" customHeight="1">
      <c r="A993" s="52"/>
      <c r="B993" s="52"/>
      <c r="C993" s="52"/>
      <c r="D993" s="218"/>
      <c r="E993" s="52"/>
    </row>
    <row r="994" spans="1:5" ht="12.75" customHeight="1">
      <c r="A994" s="52"/>
      <c r="B994" s="52"/>
      <c r="C994" s="52"/>
      <c r="D994" s="218"/>
      <c r="E994" s="52"/>
    </row>
    <row r="995" spans="1:5" ht="12.75" customHeight="1">
      <c r="A995" s="52"/>
      <c r="B995" s="52"/>
      <c r="C995" s="52"/>
      <c r="D995" s="218"/>
      <c r="E995" s="52"/>
    </row>
    <row r="996" spans="1:5" ht="12.75" customHeight="1">
      <c r="A996" s="52"/>
      <c r="B996" s="52"/>
      <c r="C996" s="52"/>
      <c r="D996" s="218"/>
      <c r="E996" s="52"/>
    </row>
    <row r="997" spans="1:5" ht="12.75" customHeight="1">
      <c r="A997" s="52"/>
      <c r="B997" s="52"/>
      <c r="C997" s="52"/>
      <c r="D997" s="218"/>
      <c r="E997" s="52"/>
    </row>
    <row r="998" spans="1:5" ht="12.75" customHeight="1">
      <c r="A998" s="52"/>
      <c r="B998" s="52"/>
      <c r="C998" s="52"/>
      <c r="D998" s="218"/>
      <c r="E998" s="52"/>
    </row>
    <row r="999" spans="1:5" ht="12.75" customHeight="1">
      <c r="A999" s="52"/>
      <c r="B999" s="52"/>
      <c r="C999" s="52"/>
      <c r="D999" s="218"/>
      <c r="E999" s="52"/>
    </row>
    <row r="1000" spans="1:5" ht="12.75" customHeight="1">
      <c r="A1000" s="52"/>
      <c r="B1000" s="52"/>
      <c r="C1000" s="52"/>
      <c r="D1000" s="218"/>
      <c r="E1000" s="52"/>
    </row>
    <row r="1001" spans="1:5" ht="12.75" customHeight="1">
      <c r="A1001" s="52"/>
      <c r="B1001" s="52"/>
      <c r="C1001" s="52"/>
      <c r="D1001" s="218"/>
      <c r="E1001" s="52"/>
    </row>
    <row r="1002" spans="1:5" ht="12.75" customHeight="1">
      <c r="A1002" s="52"/>
      <c r="B1002" s="52"/>
      <c r="C1002" s="52"/>
      <c r="D1002" s="218"/>
      <c r="E1002" s="52"/>
    </row>
    <row r="1003" spans="1:5" ht="12.75" customHeight="1">
      <c r="A1003" s="52"/>
      <c r="B1003" s="52"/>
      <c r="C1003" s="52"/>
      <c r="D1003" s="218"/>
      <c r="E1003" s="52"/>
    </row>
    <row r="1004" spans="1:5" ht="12.75" customHeight="1">
      <c r="A1004" s="52"/>
      <c r="B1004" s="52"/>
      <c r="C1004" s="52"/>
      <c r="D1004" s="218"/>
      <c r="E1004" s="52"/>
    </row>
    <row r="1005" spans="1:5" ht="12.75" customHeight="1">
      <c r="A1005" s="52"/>
      <c r="B1005" s="52"/>
      <c r="C1005" s="52"/>
      <c r="D1005" s="218"/>
      <c r="E1005" s="52"/>
    </row>
    <row r="1006" spans="1:5" ht="12.75" customHeight="1">
      <c r="A1006" s="52"/>
      <c r="B1006" s="52"/>
      <c r="C1006" s="52"/>
      <c r="D1006" s="218"/>
      <c r="E1006" s="52"/>
    </row>
    <row r="1007" spans="1:5" ht="12.75" customHeight="1">
      <c r="A1007" s="52"/>
      <c r="B1007" s="52"/>
      <c r="C1007" s="52"/>
      <c r="D1007" s="218"/>
      <c r="E1007" s="52"/>
    </row>
    <row r="1008" spans="1:5" ht="12.75" customHeight="1">
      <c r="A1008" s="52"/>
      <c r="B1008" s="52"/>
      <c r="C1008" s="52"/>
      <c r="D1008" s="218"/>
      <c r="E1008" s="52"/>
    </row>
    <row r="1009" spans="1:5" ht="12.75" customHeight="1">
      <c r="A1009" s="52"/>
      <c r="B1009" s="52"/>
      <c r="C1009" s="52"/>
      <c r="D1009" s="218"/>
      <c r="E1009" s="52"/>
    </row>
    <row r="1010" spans="1:5" ht="12.75" customHeight="1">
      <c r="A1010" s="52"/>
      <c r="B1010" s="52"/>
      <c r="C1010" s="52"/>
      <c r="D1010" s="218"/>
      <c r="E1010" s="52"/>
    </row>
    <row r="1011" spans="1:5" ht="12.75" customHeight="1">
      <c r="A1011" s="52"/>
      <c r="B1011" s="52"/>
      <c r="C1011" s="52"/>
      <c r="D1011" s="218"/>
      <c r="E1011" s="52"/>
    </row>
    <row r="1012" spans="1:5" ht="12.75" customHeight="1">
      <c r="A1012" s="52"/>
      <c r="B1012" s="52"/>
      <c r="C1012" s="52"/>
      <c r="D1012" s="218"/>
      <c r="E1012" s="52"/>
    </row>
  </sheetData>
  <mergeCells count="19">
    <mergeCell ref="D1:E3"/>
    <mergeCell ref="B30:B31"/>
    <mergeCell ref="B33:B35"/>
    <mergeCell ref="B38:B39"/>
    <mergeCell ref="B48:B50"/>
    <mergeCell ref="B7:B9"/>
    <mergeCell ref="B10:B12"/>
    <mergeCell ref="B16:B18"/>
    <mergeCell ref="B23:B24"/>
    <mergeCell ref="B25:B26"/>
    <mergeCell ref="B27:B29"/>
    <mergeCell ref="B1:B4"/>
    <mergeCell ref="C1:C4"/>
    <mergeCell ref="B5:B6"/>
    <mergeCell ref="B65:B66"/>
    <mergeCell ref="B73:B74"/>
    <mergeCell ref="B58:B60"/>
    <mergeCell ref="A62:C62"/>
    <mergeCell ref="A1:A4"/>
  </mergeCells>
  <conditionalFormatting sqref="F4">
    <cfRule type="expression" dxfId="14" priority="15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3399"/>
  </sheetPr>
  <dimension ref="A1:Q1005"/>
  <sheetViews>
    <sheetView topLeftCell="C1" zoomScale="70" zoomScaleNormal="70" workbookViewId="0">
      <selection activeCell="K1" sqref="K1:L1048576"/>
    </sheetView>
  </sheetViews>
  <sheetFormatPr defaultColWidth="14.453125" defaultRowHeight="15" customHeight="1"/>
  <cols>
    <col min="1" max="1" width="6.81640625" style="31" customWidth="1"/>
    <col min="2" max="2" width="18.81640625" style="31" hidden="1" customWidth="1"/>
    <col min="3" max="3" width="80.7265625" style="1" customWidth="1"/>
    <col min="4" max="4" width="80.7265625" style="31" customWidth="1"/>
    <col min="5" max="5" width="14.7265625" style="31" customWidth="1"/>
    <col min="6" max="6" width="17.81640625" style="31" customWidth="1"/>
    <col min="7" max="7" width="17.1796875" style="150" bestFit="1" customWidth="1"/>
    <col min="8" max="8" width="9.7265625" style="31" customWidth="1"/>
    <col min="9" max="9" width="8.7265625" style="31" customWidth="1"/>
    <col min="10" max="10" width="21.81640625" style="1" customWidth="1"/>
    <col min="11" max="11" width="55.453125" bestFit="1" customWidth="1"/>
    <col min="12" max="12" width="14.453125" style="208" bestFit="1" customWidth="1"/>
    <col min="13" max="17" width="14.453125" style="1"/>
    <col min="18" max="16384" width="14.453125" style="31"/>
  </cols>
  <sheetData>
    <row r="1" spans="1:12" ht="15.75" customHeight="1">
      <c r="A1" s="297" t="s">
        <v>0</v>
      </c>
      <c r="B1" s="297" t="s">
        <v>168</v>
      </c>
      <c r="C1" s="282" t="s">
        <v>1</v>
      </c>
      <c r="D1" s="297" t="s">
        <v>1</v>
      </c>
      <c r="E1" s="105">
        <v>45917</v>
      </c>
      <c r="F1" s="147" t="s">
        <v>389</v>
      </c>
      <c r="G1" s="148" t="s">
        <v>388</v>
      </c>
      <c r="H1" s="147"/>
      <c r="I1" s="147"/>
    </row>
    <row r="2" spans="1:12" ht="15.75" customHeight="1">
      <c r="A2" s="298"/>
      <c r="B2" s="298"/>
      <c r="C2" s="283"/>
      <c r="D2" s="298"/>
      <c r="E2" s="332" t="s">
        <v>386</v>
      </c>
      <c r="F2" s="147">
        <f>SUBTOTAL(9,E5:E67)</f>
        <v>605123.76650000003</v>
      </c>
      <c r="G2" s="223">
        <v>646098</v>
      </c>
      <c r="H2" s="147"/>
      <c r="I2" s="147" t="s">
        <v>387</v>
      </c>
    </row>
    <row r="3" spans="1:12" ht="15.75" customHeight="1">
      <c r="A3" s="298"/>
      <c r="B3" s="298"/>
      <c r="C3" s="283"/>
      <c r="D3" s="298"/>
      <c r="E3" s="333"/>
      <c r="F3" s="147"/>
      <c r="G3" s="148"/>
      <c r="H3" s="147"/>
      <c r="I3" s="147"/>
      <c r="K3" s="78" t="s">
        <v>225</v>
      </c>
      <c r="L3" s="256" t="s">
        <v>430</v>
      </c>
    </row>
    <row r="4" spans="1:12" ht="15.75" customHeight="1">
      <c r="A4" s="299"/>
      <c r="B4" s="299"/>
      <c r="C4" s="284"/>
      <c r="D4" s="299"/>
      <c r="E4" s="50" t="s">
        <v>386</v>
      </c>
      <c r="F4" s="147"/>
      <c r="G4" s="148"/>
      <c r="H4" s="147"/>
      <c r="I4" s="147"/>
      <c r="K4" s="79" t="s">
        <v>385</v>
      </c>
      <c r="L4" s="256">
        <v>0</v>
      </c>
    </row>
    <row r="5" spans="1:12" ht="15.75" customHeight="1">
      <c r="A5" s="42">
        <v>1</v>
      </c>
      <c r="B5" s="304" t="s">
        <v>167</v>
      </c>
      <c r="C5" s="6" t="s">
        <v>40</v>
      </c>
      <c r="D5" s="138" t="s">
        <v>370</v>
      </c>
      <c r="E5" s="84">
        <f t="shared" ref="E5:E36" si="0">IFERROR(VLOOKUP(D5,$K$4:$L$78,2,FALSE),"")</f>
        <v>0</v>
      </c>
      <c r="F5" s="201"/>
      <c r="G5" s="153"/>
      <c r="H5" s="147"/>
      <c r="I5" s="147"/>
      <c r="K5" s="79" t="s">
        <v>80</v>
      </c>
      <c r="L5" s="256">
        <v>18595.5</v>
      </c>
    </row>
    <row r="6" spans="1:12" ht="15.75" customHeight="1">
      <c r="A6" s="42">
        <f t="shared" ref="A6:A37" si="1">A5+1</f>
        <v>2</v>
      </c>
      <c r="B6" s="299"/>
      <c r="C6" s="7" t="s">
        <v>41</v>
      </c>
      <c r="D6" s="138" t="s">
        <v>347</v>
      </c>
      <c r="E6" s="84">
        <f t="shared" si="0"/>
        <v>26020.516499999998</v>
      </c>
      <c r="F6" s="201"/>
      <c r="G6" s="153"/>
      <c r="H6" s="147"/>
      <c r="I6" s="147"/>
      <c r="K6" s="79" t="s">
        <v>384</v>
      </c>
      <c r="L6" s="256">
        <v>0</v>
      </c>
    </row>
    <row r="7" spans="1:12" ht="15.75" customHeight="1">
      <c r="A7" s="42">
        <f t="shared" si="1"/>
        <v>3</v>
      </c>
      <c r="B7" s="304" t="s">
        <v>166</v>
      </c>
      <c r="C7" s="6" t="s">
        <v>43</v>
      </c>
      <c r="D7" s="45" t="s">
        <v>43</v>
      </c>
      <c r="E7" s="84">
        <f t="shared" si="0"/>
        <v>11968</v>
      </c>
      <c r="F7" s="201"/>
      <c r="G7" s="153"/>
      <c r="H7" s="147"/>
      <c r="I7" s="147"/>
      <c r="K7" s="79" t="s">
        <v>84</v>
      </c>
      <c r="L7" s="256">
        <v>5181</v>
      </c>
    </row>
    <row r="8" spans="1:12" ht="15.75" customHeight="1">
      <c r="A8" s="42">
        <f t="shared" si="1"/>
        <v>4</v>
      </c>
      <c r="B8" s="298"/>
      <c r="C8" s="7" t="s">
        <v>45</v>
      </c>
      <c r="D8" s="138" t="s">
        <v>381</v>
      </c>
      <c r="E8" s="84">
        <f t="shared" si="0"/>
        <v>12688.5</v>
      </c>
      <c r="F8" s="201"/>
      <c r="G8" s="153"/>
      <c r="H8" s="147"/>
      <c r="I8" s="147"/>
      <c r="K8" s="79" t="s">
        <v>62</v>
      </c>
      <c r="L8" s="256">
        <v>19585.5</v>
      </c>
    </row>
    <row r="9" spans="1:12" ht="15.75" customHeight="1">
      <c r="A9" s="42">
        <f t="shared" si="1"/>
        <v>5</v>
      </c>
      <c r="B9" s="299"/>
      <c r="C9" s="7" t="s">
        <v>46</v>
      </c>
      <c r="D9" s="138" t="s">
        <v>357</v>
      </c>
      <c r="E9" s="84">
        <f t="shared" si="0"/>
        <v>11115.5</v>
      </c>
      <c r="F9" s="201"/>
      <c r="G9" s="153"/>
      <c r="H9" s="147"/>
      <c r="I9" s="147"/>
      <c r="K9" s="79" t="s">
        <v>376</v>
      </c>
      <c r="L9" s="256">
        <v>555.50000000000011</v>
      </c>
    </row>
    <row r="10" spans="1:12" ht="15.75" customHeight="1">
      <c r="A10" s="42">
        <f t="shared" si="1"/>
        <v>6</v>
      </c>
      <c r="B10" s="304" t="s">
        <v>165</v>
      </c>
      <c r="C10" s="7" t="s">
        <v>48</v>
      </c>
      <c r="D10" s="138" t="s">
        <v>380</v>
      </c>
      <c r="E10" s="84">
        <f t="shared" si="0"/>
        <v>22154</v>
      </c>
      <c r="F10" s="201"/>
      <c r="G10" s="153"/>
      <c r="H10" s="147"/>
      <c r="I10" s="147"/>
      <c r="K10" s="79" t="s">
        <v>58</v>
      </c>
      <c r="L10" s="256">
        <v>18199.5</v>
      </c>
    </row>
    <row r="11" spans="1:12" ht="15.75" customHeight="1">
      <c r="A11" s="42">
        <f t="shared" si="1"/>
        <v>7</v>
      </c>
      <c r="B11" s="298"/>
      <c r="C11" s="6" t="s">
        <v>49</v>
      </c>
      <c r="D11" s="138" t="s">
        <v>362</v>
      </c>
      <c r="E11" s="84">
        <f t="shared" si="0"/>
        <v>6919</v>
      </c>
      <c r="F11" s="201"/>
      <c r="G11" s="153"/>
      <c r="H11" s="147"/>
      <c r="I11" s="147"/>
      <c r="K11" s="79" t="s">
        <v>383</v>
      </c>
      <c r="L11" s="256">
        <v>0</v>
      </c>
    </row>
    <row r="12" spans="1:12" ht="15.75" customHeight="1">
      <c r="A12" s="42">
        <f t="shared" si="1"/>
        <v>8</v>
      </c>
      <c r="B12" s="299"/>
      <c r="C12" s="207" t="s">
        <v>50</v>
      </c>
      <c r="D12" s="41" t="s">
        <v>50</v>
      </c>
      <c r="E12" s="84">
        <f t="shared" si="0"/>
        <v>22880</v>
      </c>
      <c r="F12" s="201"/>
      <c r="G12" s="153"/>
      <c r="H12" s="147"/>
      <c r="I12" s="147"/>
      <c r="K12" s="79" t="s">
        <v>377</v>
      </c>
      <c r="L12" s="256">
        <v>17336</v>
      </c>
    </row>
    <row r="13" spans="1:12" ht="15.75" customHeight="1">
      <c r="A13" s="42">
        <f t="shared" si="1"/>
        <v>9</v>
      </c>
      <c r="B13" s="46" t="s">
        <v>52</v>
      </c>
      <c r="C13" s="206" t="s">
        <v>51</v>
      </c>
      <c r="D13" s="41" t="s">
        <v>51</v>
      </c>
      <c r="E13" s="84">
        <f t="shared" si="0"/>
        <v>5599</v>
      </c>
      <c r="F13" s="201"/>
      <c r="G13" s="153"/>
      <c r="H13" s="147"/>
      <c r="I13" s="147"/>
      <c r="K13" s="79" t="s">
        <v>382</v>
      </c>
      <c r="L13" s="256">
        <v>0</v>
      </c>
    </row>
    <row r="14" spans="1:12" ht="15.75" customHeight="1">
      <c r="A14" s="42">
        <f t="shared" si="1"/>
        <v>10</v>
      </c>
      <c r="B14" s="46" t="s">
        <v>164</v>
      </c>
      <c r="C14" s="7" t="s">
        <v>53</v>
      </c>
      <c r="D14" s="138" t="s">
        <v>354</v>
      </c>
      <c r="E14" s="84">
        <f t="shared" si="0"/>
        <v>30574.5</v>
      </c>
      <c r="F14" s="201"/>
      <c r="G14" s="153"/>
      <c r="H14" s="147"/>
      <c r="I14" s="147"/>
      <c r="K14" s="79" t="s">
        <v>221</v>
      </c>
      <c r="L14" s="256">
        <v>9759.75</v>
      </c>
    </row>
    <row r="15" spans="1:12" ht="15.75" customHeight="1">
      <c r="A15" s="42">
        <f t="shared" si="1"/>
        <v>11</v>
      </c>
      <c r="B15" s="46" t="s">
        <v>163</v>
      </c>
      <c r="C15" s="6" t="s">
        <v>54</v>
      </c>
      <c r="D15" s="138" t="s">
        <v>356</v>
      </c>
      <c r="E15" s="84">
        <f t="shared" si="0"/>
        <v>14806</v>
      </c>
      <c r="F15" s="201"/>
      <c r="G15" s="153"/>
      <c r="H15" s="147"/>
      <c r="I15" s="147"/>
      <c r="K15" s="79" t="s">
        <v>56</v>
      </c>
      <c r="L15" s="256">
        <v>9548</v>
      </c>
    </row>
    <row r="16" spans="1:12" ht="15.75" customHeight="1">
      <c r="A16" s="42">
        <f t="shared" si="1"/>
        <v>12</v>
      </c>
      <c r="B16" s="304" t="s">
        <v>162</v>
      </c>
      <c r="C16" s="7" t="s">
        <v>56</v>
      </c>
      <c r="D16" s="41" t="s">
        <v>56</v>
      </c>
      <c r="E16" s="84">
        <f t="shared" si="0"/>
        <v>9548</v>
      </c>
      <c r="F16" s="201"/>
      <c r="G16" s="153"/>
      <c r="H16" s="147"/>
      <c r="I16" s="147"/>
      <c r="K16" s="79" t="s">
        <v>65</v>
      </c>
      <c r="L16" s="256">
        <v>5362.5</v>
      </c>
    </row>
    <row r="17" spans="1:17" ht="15.75" customHeight="1">
      <c r="A17" s="42">
        <f t="shared" si="1"/>
        <v>13</v>
      </c>
      <c r="B17" s="298"/>
      <c r="C17" s="7" t="s">
        <v>58</v>
      </c>
      <c r="D17" s="41" t="s">
        <v>58</v>
      </c>
      <c r="E17" s="84">
        <f t="shared" si="0"/>
        <v>18199.5</v>
      </c>
      <c r="F17" s="201"/>
      <c r="G17" s="153"/>
      <c r="H17" s="147"/>
      <c r="I17" s="147"/>
      <c r="K17" s="79" t="s">
        <v>381</v>
      </c>
      <c r="L17" s="256">
        <v>12688.5</v>
      </c>
    </row>
    <row r="18" spans="1:17" ht="15.75" customHeight="1">
      <c r="A18" s="42">
        <f t="shared" si="1"/>
        <v>14</v>
      </c>
      <c r="B18" s="299"/>
      <c r="C18" s="7" t="s">
        <v>60</v>
      </c>
      <c r="D18" s="41" t="s">
        <v>60</v>
      </c>
      <c r="E18" s="84">
        <f t="shared" si="0"/>
        <v>9759.75</v>
      </c>
      <c r="F18" s="201"/>
      <c r="G18" s="153"/>
      <c r="H18" s="147"/>
      <c r="I18" s="147"/>
      <c r="K18" s="79" t="s">
        <v>373</v>
      </c>
      <c r="L18" s="256">
        <v>6352.5</v>
      </c>
    </row>
    <row r="19" spans="1:17" ht="15.75" customHeight="1">
      <c r="A19" s="42">
        <f t="shared" si="1"/>
        <v>15</v>
      </c>
      <c r="B19" s="46" t="s">
        <v>161</v>
      </c>
      <c r="C19" s="7" t="s">
        <v>62</v>
      </c>
      <c r="D19" s="41" t="s">
        <v>62</v>
      </c>
      <c r="E19" s="84">
        <f t="shared" si="0"/>
        <v>19585.5</v>
      </c>
      <c r="F19" s="201"/>
      <c r="G19" s="153"/>
      <c r="H19" s="147"/>
      <c r="I19" s="147"/>
      <c r="K19" s="79" t="s">
        <v>380</v>
      </c>
      <c r="L19" s="256">
        <v>22154</v>
      </c>
    </row>
    <row r="20" spans="1:17" s="41" customFormat="1" ht="15.75" customHeight="1">
      <c r="A20" s="42">
        <f t="shared" si="1"/>
        <v>16</v>
      </c>
      <c r="B20" s="304" t="s">
        <v>160</v>
      </c>
      <c r="C20" s="7" t="s">
        <v>64</v>
      </c>
      <c r="D20" s="138" t="s">
        <v>365</v>
      </c>
      <c r="E20" s="84">
        <f t="shared" si="0"/>
        <v>3080</v>
      </c>
      <c r="F20" s="201"/>
      <c r="G20" s="153"/>
      <c r="J20" s="1"/>
      <c r="K20" s="79" t="s">
        <v>379</v>
      </c>
      <c r="L20" s="256">
        <v>0</v>
      </c>
      <c r="M20" s="1"/>
      <c r="N20" s="1"/>
      <c r="O20" s="1"/>
      <c r="P20" s="1"/>
      <c r="Q20" s="1"/>
    </row>
    <row r="21" spans="1:17" ht="15.75" customHeight="1">
      <c r="A21" s="42">
        <f t="shared" si="1"/>
        <v>17</v>
      </c>
      <c r="B21" s="308"/>
      <c r="C21" s="205" t="s">
        <v>65</v>
      </c>
      <c r="D21" s="41" t="s">
        <v>65</v>
      </c>
      <c r="E21" s="84">
        <f t="shared" si="0"/>
        <v>5362.5</v>
      </c>
      <c r="F21" s="201"/>
      <c r="G21" s="153"/>
      <c r="H21" s="147"/>
      <c r="I21" s="147"/>
      <c r="K21" s="79" t="s">
        <v>378</v>
      </c>
      <c r="L21" s="256">
        <v>0</v>
      </c>
    </row>
    <row r="22" spans="1:17" ht="15.75" customHeight="1">
      <c r="A22" s="42">
        <f t="shared" si="1"/>
        <v>18</v>
      </c>
      <c r="B22" s="46" t="s">
        <v>159</v>
      </c>
      <c r="C22" s="205" t="s">
        <v>66</v>
      </c>
      <c r="D22" s="138" t="s">
        <v>377</v>
      </c>
      <c r="E22" s="84">
        <f t="shared" si="0"/>
        <v>17336</v>
      </c>
      <c r="F22" s="201"/>
      <c r="G22" s="153"/>
      <c r="H22" s="147"/>
      <c r="I22" s="147"/>
      <c r="K22" s="79" t="s">
        <v>104</v>
      </c>
      <c r="L22" s="256">
        <v>10983.5</v>
      </c>
    </row>
    <row r="23" spans="1:17" s="41" customFormat="1" ht="15.75" customHeight="1">
      <c r="A23" s="42">
        <f t="shared" si="1"/>
        <v>19</v>
      </c>
      <c r="B23" s="304" t="s">
        <v>158</v>
      </c>
      <c r="C23" s="7" t="s">
        <v>68</v>
      </c>
      <c r="D23" s="138" t="s">
        <v>337</v>
      </c>
      <c r="E23" s="84">
        <f t="shared" si="0"/>
        <v>13893</v>
      </c>
      <c r="F23" s="201"/>
      <c r="G23" s="153"/>
      <c r="J23" s="1"/>
      <c r="K23" s="79" t="s">
        <v>71</v>
      </c>
      <c r="L23" s="256">
        <v>6286.5</v>
      </c>
      <c r="M23" s="1"/>
      <c r="N23" s="1"/>
      <c r="O23" s="1"/>
      <c r="P23" s="1"/>
      <c r="Q23" s="1"/>
    </row>
    <row r="24" spans="1:17" ht="15.75" customHeight="1">
      <c r="A24" s="42">
        <f t="shared" si="1"/>
        <v>20</v>
      </c>
      <c r="B24" s="309"/>
      <c r="C24" s="204" t="s">
        <v>69</v>
      </c>
      <c r="D24" s="45" t="s">
        <v>69</v>
      </c>
      <c r="E24" s="84">
        <f t="shared" si="0"/>
        <v>2310</v>
      </c>
      <c r="F24" s="201"/>
      <c r="G24" s="153"/>
      <c r="H24" s="147"/>
      <c r="I24" s="147"/>
      <c r="K24" s="79" t="s">
        <v>72</v>
      </c>
      <c r="L24" s="256">
        <v>11467.5</v>
      </c>
    </row>
    <row r="25" spans="1:17" ht="15.75" customHeight="1">
      <c r="A25" s="42">
        <f t="shared" si="1"/>
        <v>21</v>
      </c>
      <c r="B25" s="309"/>
      <c r="C25" s="204" t="s">
        <v>70</v>
      </c>
      <c r="D25" s="45" t="s">
        <v>70</v>
      </c>
      <c r="E25" s="84">
        <f t="shared" si="0"/>
        <v>4906</v>
      </c>
      <c r="F25" s="201"/>
      <c r="G25" s="153"/>
      <c r="H25" s="147"/>
      <c r="I25" s="147"/>
      <c r="K25" s="79" t="s">
        <v>369</v>
      </c>
      <c r="L25" s="256">
        <v>12413.5</v>
      </c>
    </row>
    <row r="26" spans="1:17" ht="15.75" customHeight="1">
      <c r="A26" s="42">
        <f t="shared" si="1"/>
        <v>22</v>
      </c>
      <c r="B26" s="308"/>
      <c r="C26" s="203" t="s">
        <v>71</v>
      </c>
      <c r="D26" s="41" t="s">
        <v>71</v>
      </c>
      <c r="E26" s="84">
        <f t="shared" si="0"/>
        <v>6286.5</v>
      </c>
      <c r="F26" s="201"/>
      <c r="G26" s="153"/>
      <c r="H26" s="147"/>
      <c r="I26" s="147"/>
      <c r="K26" s="79" t="s">
        <v>371</v>
      </c>
      <c r="L26" s="256">
        <v>3487</v>
      </c>
    </row>
    <row r="27" spans="1:17" ht="15.75" customHeight="1">
      <c r="A27" s="42">
        <f t="shared" si="1"/>
        <v>23</v>
      </c>
      <c r="B27" s="304" t="s">
        <v>77</v>
      </c>
      <c r="C27" s="203" t="s">
        <v>72</v>
      </c>
      <c r="D27" s="41" t="s">
        <v>72</v>
      </c>
      <c r="E27" s="84">
        <f t="shared" si="0"/>
        <v>11467.5</v>
      </c>
      <c r="F27" s="201"/>
      <c r="G27" s="153"/>
      <c r="H27" s="147"/>
      <c r="I27" s="147"/>
      <c r="K27" s="79" t="s">
        <v>70</v>
      </c>
      <c r="L27" s="256">
        <v>4906</v>
      </c>
    </row>
    <row r="28" spans="1:17" ht="15.75" customHeight="1">
      <c r="A28" s="42">
        <f t="shared" si="1"/>
        <v>24</v>
      </c>
      <c r="B28" s="299"/>
      <c r="C28" s="7" t="s">
        <v>74</v>
      </c>
      <c r="D28" s="138" t="s">
        <v>363</v>
      </c>
      <c r="E28" s="84">
        <f t="shared" si="0"/>
        <v>3008.5</v>
      </c>
      <c r="F28" s="201"/>
      <c r="G28" s="153"/>
      <c r="H28" s="147"/>
      <c r="I28" s="147"/>
      <c r="K28" s="79" t="s">
        <v>102</v>
      </c>
      <c r="L28" s="256">
        <v>8943</v>
      </c>
    </row>
    <row r="29" spans="1:17" ht="15.75" customHeight="1">
      <c r="A29" s="42">
        <f t="shared" si="1"/>
        <v>25</v>
      </c>
      <c r="B29" s="304" t="s">
        <v>157</v>
      </c>
      <c r="C29" s="7" t="s">
        <v>75</v>
      </c>
      <c r="D29" s="138" t="s">
        <v>376</v>
      </c>
      <c r="E29" s="84">
        <f t="shared" si="0"/>
        <v>555.50000000000011</v>
      </c>
      <c r="F29" s="201"/>
      <c r="G29" s="153"/>
      <c r="H29" s="147"/>
      <c r="I29" s="147"/>
      <c r="K29" s="79" t="s">
        <v>364</v>
      </c>
      <c r="L29" s="256">
        <v>56688.5</v>
      </c>
    </row>
    <row r="30" spans="1:17" ht="15.75" customHeight="1">
      <c r="A30" s="42">
        <f t="shared" si="1"/>
        <v>26</v>
      </c>
      <c r="B30" s="298"/>
      <c r="C30" s="7" t="s">
        <v>76</v>
      </c>
      <c r="D30" s="138" t="s">
        <v>76</v>
      </c>
      <c r="E30" s="84">
        <f t="shared" si="0"/>
        <v>12413.5</v>
      </c>
      <c r="F30" s="201"/>
      <c r="G30" s="153"/>
      <c r="H30" s="147"/>
      <c r="I30" s="147"/>
      <c r="K30" s="79" t="s">
        <v>375</v>
      </c>
      <c r="L30" s="256">
        <v>0</v>
      </c>
    </row>
    <row r="31" spans="1:17" ht="15.75" customHeight="1">
      <c r="A31" s="42">
        <f t="shared" si="1"/>
        <v>27</v>
      </c>
      <c r="B31" s="299"/>
      <c r="C31" s="7" t="s">
        <v>78</v>
      </c>
      <c r="D31" s="138" t="s">
        <v>236</v>
      </c>
      <c r="E31" s="84">
        <f t="shared" si="0"/>
        <v>1710.5</v>
      </c>
      <c r="F31" s="201"/>
      <c r="G31" s="153"/>
      <c r="H31" s="147"/>
      <c r="I31" s="147"/>
      <c r="K31" s="79" t="s">
        <v>374</v>
      </c>
      <c r="L31" s="256">
        <v>0</v>
      </c>
    </row>
    <row r="32" spans="1:17" ht="15.75" customHeight="1">
      <c r="A32" s="42">
        <f t="shared" si="1"/>
        <v>28</v>
      </c>
      <c r="B32" s="305" t="s">
        <v>156</v>
      </c>
      <c r="C32" s="7" t="s">
        <v>80</v>
      </c>
      <c r="D32" s="41" t="s">
        <v>80</v>
      </c>
      <c r="E32" s="84">
        <f t="shared" si="0"/>
        <v>18595.5</v>
      </c>
      <c r="F32" s="201"/>
      <c r="G32" s="153"/>
      <c r="H32" s="147"/>
      <c r="I32" s="147"/>
      <c r="K32" s="79" t="s">
        <v>76</v>
      </c>
      <c r="L32" s="256">
        <v>12413.5</v>
      </c>
    </row>
    <row r="33" spans="1:12" ht="15.75" customHeight="1">
      <c r="A33" s="42">
        <f t="shared" si="1"/>
        <v>29</v>
      </c>
      <c r="B33" s="307"/>
      <c r="C33" s="7" t="s">
        <v>82</v>
      </c>
      <c r="D33" s="138" t="s">
        <v>373</v>
      </c>
      <c r="E33" s="84">
        <f t="shared" si="0"/>
        <v>6352.5</v>
      </c>
      <c r="F33" s="201"/>
      <c r="G33" s="153"/>
      <c r="H33" s="147"/>
      <c r="I33" s="147"/>
      <c r="K33" s="79" t="s">
        <v>69</v>
      </c>
      <c r="L33" s="256">
        <v>2310</v>
      </c>
    </row>
    <row r="34" spans="1:12" ht="15.75" customHeight="1">
      <c r="A34" s="42">
        <f t="shared" si="1"/>
        <v>30</v>
      </c>
      <c r="B34" s="49" t="s">
        <v>155</v>
      </c>
      <c r="C34" s="7" t="s">
        <v>84</v>
      </c>
      <c r="D34" s="41" t="s">
        <v>84</v>
      </c>
      <c r="E34" s="84">
        <f t="shared" si="0"/>
        <v>5181</v>
      </c>
      <c r="F34" s="201"/>
      <c r="G34" s="153"/>
      <c r="H34" s="147"/>
      <c r="I34" s="147"/>
      <c r="K34" s="79" t="s">
        <v>372</v>
      </c>
      <c r="L34" s="256">
        <v>0</v>
      </c>
    </row>
    <row r="35" spans="1:12" ht="15.75" customHeight="1">
      <c r="A35" s="42">
        <f t="shared" si="1"/>
        <v>31</v>
      </c>
      <c r="B35" s="304" t="s">
        <v>154</v>
      </c>
      <c r="C35" s="7" t="s">
        <v>85</v>
      </c>
      <c r="D35" s="138" t="s">
        <v>371</v>
      </c>
      <c r="E35" s="84">
        <f t="shared" si="0"/>
        <v>3487</v>
      </c>
      <c r="F35" s="201"/>
      <c r="G35" s="153"/>
      <c r="H35" s="147"/>
      <c r="I35" s="147"/>
      <c r="K35" s="79" t="s">
        <v>370</v>
      </c>
      <c r="L35" s="256">
        <v>0</v>
      </c>
    </row>
    <row r="36" spans="1:12" ht="15.75" customHeight="1">
      <c r="A36" s="42">
        <f t="shared" si="1"/>
        <v>32</v>
      </c>
      <c r="B36" s="298"/>
      <c r="C36" s="7" t="s">
        <v>86</v>
      </c>
      <c r="D36" s="138" t="s">
        <v>369</v>
      </c>
      <c r="E36" s="84">
        <f t="shared" si="0"/>
        <v>12413.5</v>
      </c>
      <c r="F36" s="201"/>
      <c r="G36" s="153"/>
      <c r="H36" s="147"/>
      <c r="I36" s="147"/>
      <c r="K36" s="79" t="s">
        <v>368</v>
      </c>
      <c r="L36" s="256">
        <v>0</v>
      </c>
    </row>
    <row r="37" spans="1:12" ht="15.75" customHeight="1">
      <c r="A37" s="42">
        <f t="shared" si="1"/>
        <v>33</v>
      </c>
      <c r="B37" s="299"/>
      <c r="C37" s="7" t="s">
        <v>87</v>
      </c>
      <c r="D37" s="138" t="s">
        <v>359</v>
      </c>
      <c r="E37" s="84">
        <f t="shared" ref="E37:E67" si="2">IFERROR(VLOOKUP(D37,$K$4:$L$78,2,FALSE),"")</f>
        <v>0</v>
      </c>
      <c r="F37" s="201"/>
      <c r="G37" s="153"/>
      <c r="H37" s="147"/>
      <c r="I37" s="147"/>
      <c r="K37" s="79" t="s">
        <v>50</v>
      </c>
      <c r="L37" s="256">
        <v>22880</v>
      </c>
    </row>
    <row r="38" spans="1:12" ht="15.75" customHeight="1">
      <c r="A38" s="42">
        <f t="shared" ref="A38:A67" si="3">A37+1</f>
        <v>34</v>
      </c>
      <c r="B38" s="46" t="s">
        <v>91</v>
      </c>
      <c r="C38" s="7" t="s">
        <v>88</v>
      </c>
      <c r="D38" s="41" t="s">
        <v>88</v>
      </c>
      <c r="E38" s="84">
        <f t="shared" si="2"/>
        <v>13618</v>
      </c>
      <c r="F38" s="201"/>
      <c r="G38" s="153"/>
      <c r="H38" s="147"/>
      <c r="I38" s="147"/>
      <c r="K38" s="79" t="s">
        <v>367</v>
      </c>
      <c r="L38" s="256">
        <v>0</v>
      </c>
    </row>
    <row r="39" spans="1:12" ht="15.75" customHeight="1">
      <c r="A39" s="42">
        <f t="shared" si="3"/>
        <v>35</v>
      </c>
      <c r="B39" s="46" t="s">
        <v>93</v>
      </c>
      <c r="C39" s="7" t="s">
        <v>89</v>
      </c>
      <c r="D39" s="138" t="s">
        <v>350</v>
      </c>
      <c r="E39" s="84">
        <f t="shared" si="2"/>
        <v>3696</v>
      </c>
      <c r="F39" s="201"/>
      <c r="G39" s="153"/>
      <c r="H39" s="147"/>
      <c r="I39" s="147"/>
      <c r="K39" s="79" t="s">
        <v>51</v>
      </c>
      <c r="L39" s="256">
        <v>5599</v>
      </c>
    </row>
    <row r="40" spans="1:12" ht="15.75" customHeight="1">
      <c r="A40" s="42">
        <f t="shared" si="3"/>
        <v>36</v>
      </c>
      <c r="B40" s="304" t="s">
        <v>153</v>
      </c>
      <c r="C40" s="7" t="s">
        <v>90</v>
      </c>
      <c r="D40" s="138" t="s">
        <v>360</v>
      </c>
      <c r="E40" s="84">
        <f t="shared" si="2"/>
        <v>13667.5</v>
      </c>
      <c r="F40" s="201"/>
      <c r="G40" s="153"/>
      <c r="H40" s="147"/>
      <c r="I40" s="147"/>
      <c r="K40" s="79" t="s">
        <v>366</v>
      </c>
      <c r="L40" s="256">
        <v>0</v>
      </c>
    </row>
    <row r="41" spans="1:12" ht="15.75" customHeight="1">
      <c r="A41" s="42">
        <f t="shared" si="3"/>
        <v>37</v>
      </c>
      <c r="B41" s="299"/>
      <c r="C41" s="7" t="s">
        <v>92</v>
      </c>
      <c r="D41" s="138" t="s">
        <v>346</v>
      </c>
      <c r="E41" s="84">
        <f t="shared" si="2"/>
        <v>0</v>
      </c>
      <c r="F41" s="201"/>
      <c r="G41" s="153"/>
      <c r="H41" s="147"/>
      <c r="I41" s="147"/>
      <c r="K41" s="79" t="s">
        <v>107</v>
      </c>
      <c r="L41" s="256">
        <v>4570.5</v>
      </c>
    </row>
    <row r="42" spans="1:12" ht="15.75" customHeight="1">
      <c r="A42" s="42">
        <f t="shared" si="3"/>
        <v>38</v>
      </c>
      <c r="B42" s="46" t="s">
        <v>152</v>
      </c>
      <c r="C42" s="7" t="s">
        <v>94</v>
      </c>
      <c r="D42" s="138" t="s">
        <v>344</v>
      </c>
      <c r="E42" s="84">
        <f t="shared" si="2"/>
        <v>8277.5</v>
      </c>
      <c r="F42" s="201"/>
      <c r="G42" s="153"/>
      <c r="H42" s="147"/>
      <c r="I42" s="147"/>
      <c r="K42" s="79" t="s">
        <v>355</v>
      </c>
      <c r="L42" s="256">
        <v>3256</v>
      </c>
    </row>
    <row r="43" spans="1:12" ht="15.75" customHeight="1">
      <c r="A43" s="42">
        <f t="shared" si="3"/>
        <v>39</v>
      </c>
      <c r="B43" s="46" t="s">
        <v>151</v>
      </c>
      <c r="C43" s="6" t="s">
        <v>95</v>
      </c>
      <c r="D43" s="45" t="s">
        <v>95</v>
      </c>
      <c r="E43" s="84" t="str">
        <f t="shared" si="2"/>
        <v/>
      </c>
      <c r="F43" s="201"/>
      <c r="G43" s="153"/>
      <c r="H43" s="147"/>
      <c r="I43" s="147"/>
      <c r="K43" s="79" t="s">
        <v>365</v>
      </c>
      <c r="L43" s="256">
        <v>3080</v>
      </c>
    </row>
    <row r="44" spans="1:12" ht="15.75" customHeight="1">
      <c r="A44" s="42">
        <f t="shared" si="3"/>
        <v>40</v>
      </c>
      <c r="B44" s="46" t="s">
        <v>150</v>
      </c>
      <c r="C44" s="7" t="s">
        <v>96</v>
      </c>
      <c r="D44" s="138" t="s">
        <v>339</v>
      </c>
      <c r="E44" s="84">
        <f t="shared" si="2"/>
        <v>2893</v>
      </c>
      <c r="F44" s="201"/>
      <c r="G44" s="153"/>
      <c r="H44" s="147"/>
      <c r="I44" s="147"/>
      <c r="K44" s="79" t="s">
        <v>345</v>
      </c>
      <c r="L44" s="256">
        <v>0</v>
      </c>
    </row>
    <row r="45" spans="1:12" ht="15.75" customHeight="1">
      <c r="A45" s="42">
        <f t="shared" si="3"/>
        <v>41</v>
      </c>
      <c r="B45" s="46" t="s">
        <v>149</v>
      </c>
      <c r="C45" s="7" t="s">
        <v>97</v>
      </c>
      <c r="D45" s="138" t="s">
        <v>364</v>
      </c>
      <c r="E45" s="84">
        <f t="shared" si="2"/>
        <v>56688.5</v>
      </c>
      <c r="F45" s="201"/>
      <c r="G45" s="153"/>
      <c r="H45" s="147"/>
      <c r="I45" s="147"/>
      <c r="K45" s="79" t="s">
        <v>352</v>
      </c>
      <c r="L45" s="256">
        <v>10554.5</v>
      </c>
    </row>
    <row r="46" spans="1:12" ht="15.75" customHeight="1">
      <c r="A46" s="42">
        <f t="shared" si="3"/>
        <v>42</v>
      </c>
      <c r="B46" s="46" t="s">
        <v>148</v>
      </c>
      <c r="C46" s="7" t="s">
        <v>98</v>
      </c>
      <c r="D46" s="41" t="s">
        <v>98</v>
      </c>
      <c r="E46" s="84">
        <f t="shared" si="2"/>
        <v>0</v>
      </c>
      <c r="F46" s="201"/>
      <c r="G46" s="153"/>
      <c r="H46" s="147"/>
      <c r="I46" s="147"/>
      <c r="K46" s="79" t="s">
        <v>363</v>
      </c>
      <c r="L46" s="256">
        <v>3008.5</v>
      </c>
    </row>
    <row r="47" spans="1:12" ht="15.75" customHeight="1">
      <c r="A47" s="42">
        <f t="shared" si="3"/>
        <v>43</v>
      </c>
      <c r="B47" s="46" t="s">
        <v>147</v>
      </c>
      <c r="C47" s="7" t="s">
        <v>99</v>
      </c>
      <c r="D47" s="138" t="s">
        <v>338</v>
      </c>
      <c r="E47" s="84">
        <f t="shared" si="2"/>
        <v>54186</v>
      </c>
      <c r="F47" s="201"/>
      <c r="G47" s="153"/>
      <c r="H47" s="147"/>
      <c r="I47" s="147"/>
      <c r="K47" s="79" t="s">
        <v>362</v>
      </c>
      <c r="L47" s="256">
        <v>6919</v>
      </c>
    </row>
    <row r="48" spans="1:12" ht="15.75" customHeight="1">
      <c r="A48" s="42">
        <f t="shared" si="3"/>
        <v>44</v>
      </c>
      <c r="B48" s="46" t="s">
        <v>146</v>
      </c>
      <c r="C48" s="7" t="s">
        <v>100</v>
      </c>
      <c r="D48" s="138" t="s">
        <v>361</v>
      </c>
      <c r="E48" s="84">
        <f t="shared" si="2"/>
        <v>0</v>
      </c>
      <c r="F48" s="201"/>
      <c r="G48" s="153"/>
      <c r="H48" s="147"/>
      <c r="I48" s="147"/>
      <c r="K48" s="79" t="s">
        <v>185</v>
      </c>
      <c r="L48" s="256">
        <v>1941.5</v>
      </c>
    </row>
    <row r="49" spans="1:12" ht="18" customHeight="1">
      <c r="A49" s="42">
        <f t="shared" si="3"/>
        <v>45</v>
      </c>
      <c r="B49" s="44" t="s">
        <v>145</v>
      </c>
      <c r="C49" s="6" t="s">
        <v>101</v>
      </c>
      <c r="D49" s="45" t="s">
        <v>101</v>
      </c>
      <c r="E49" s="84">
        <f t="shared" si="2"/>
        <v>46651</v>
      </c>
      <c r="F49" s="201"/>
      <c r="G49" s="153"/>
      <c r="H49" s="147"/>
      <c r="I49" s="147"/>
      <c r="K49" s="79" t="s">
        <v>361</v>
      </c>
      <c r="L49" s="256">
        <v>0</v>
      </c>
    </row>
    <row r="50" spans="1:12" ht="18" customHeight="1">
      <c r="A50" s="42">
        <f t="shared" si="3"/>
        <v>46</v>
      </c>
      <c r="B50" s="305" t="s">
        <v>144</v>
      </c>
      <c r="C50" s="7" t="s">
        <v>102</v>
      </c>
      <c r="D50" s="41" t="s">
        <v>102</v>
      </c>
      <c r="E50" s="84">
        <f t="shared" si="2"/>
        <v>8943</v>
      </c>
      <c r="F50" s="201"/>
      <c r="G50" s="153"/>
      <c r="H50" s="147"/>
      <c r="I50" s="147"/>
      <c r="K50" s="79" t="s">
        <v>101</v>
      </c>
      <c r="L50" s="256">
        <v>46651</v>
      </c>
    </row>
    <row r="51" spans="1:12" ht="18" customHeight="1">
      <c r="A51" s="42">
        <f t="shared" si="3"/>
        <v>47</v>
      </c>
      <c r="B51" s="306"/>
      <c r="C51" s="7" t="s">
        <v>103</v>
      </c>
      <c r="D51" s="138" t="s">
        <v>190</v>
      </c>
      <c r="E51" s="84">
        <f t="shared" si="2"/>
        <v>5236</v>
      </c>
      <c r="F51" s="201"/>
      <c r="G51" s="153"/>
      <c r="H51" s="147"/>
      <c r="I51" s="147"/>
      <c r="K51" s="79" t="s">
        <v>360</v>
      </c>
      <c r="L51" s="256">
        <v>13667.5</v>
      </c>
    </row>
    <row r="52" spans="1:12" ht="18" customHeight="1">
      <c r="A52" s="42">
        <f t="shared" si="3"/>
        <v>48</v>
      </c>
      <c r="B52" s="307"/>
      <c r="C52" s="7" t="s">
        <v>104</v>
      </c>
      <c r="D52" s="41" t="s">
        <v>104</v>
      </c>
      <c r="E52" s="84">
        <f t="shared" si="2"/>
        <v>10983.5</v>
      </c>
      <c r="F52" s="201"/>
      <c r="G52" s="153"/>
      <c r="H52" s="147"/>
      <c r="I52" s="147"/>
      <c r="K52" s="79" t="s">
        <v>359</v>
      </c>
      <c r="L52" s="256">
        <v>0</v>
      </c>
    </row>
    <row r="53" spans="1:12" ht="15.75" customHeight="1">
      <c r="A53" s="42">
        <f t="shared" si="3"/>
        <v>49</v>
      </c>
      <c r="B53" s="46" t="s">
        <v>109</v>
      </c>
      <c r="C53" s="202" t="s">
        <v>105</v>
      </c>
      <c r="D53" s="45"/>
      <c r="E53" s="84" t="str">
        <f t="shared" si="2"/>
        <v/>
      </c>
      <c r="F53" s="201"/>
      <c r="G53" s="153"/>
      <c r="H53" s="147"/>
      <c r="I53" s="147"/>
      <c r="K53" s="79" t="s">
        <v>190</v>
      </c>
      <c r="L53" s="256">
        <v>5236</v>
      </c>
    </row>
    <row r="54" spans="1:12" ht="15.75" customHeight="1">
      <c r="A54" s="42">
        <f t="shared" si="3"/>
        <v>50</v>
      </c>
      <c r="B54" s="44" t="s">
        <v>111</v>
      </c>
      <c r="C54" s="7" t="s">
        <v>106</v>
      </c>
      <c r="D54" s="138" t="s">
        <v>187</v>
      </c>
      <c r="E54" s="84">
        <f t="shared" si="2"/>
        <v>0</v>
      </c>
      <c r="F54" s="201"/>
      <c r="G54" s="153"/>
      <c r="H54" s="147"/>
      <c r="I54" s="147"/>
      <c r="K54" s="79" t="s">
        <v>358</v>
      </c>
      <c r="L54" s="256">
        <v>0</v>
      </c>
    </row>
    <row r="55" spans="1:12" ht="15.75" customHeight="1">
      <c r="A55" s="42">
        <f t="shared" si="3"/>
        <v>51</v>
      </c>
      <c r="B55" s="44" t="s">
        <v>113</v>
      </c>
      <c r="C55" s="7" t="s">
        <v>107</v>
      </c>
      <c r="D55" s="41" t="s">
        <v>107</v>
      </c>
      <c r="E55" s="84">
        <f t="shared" si="2"/>
        <v>4570.5</v>
      </c>
      <c r="F55" s="201"/>
      <c r="G55" s="153"/>
      <c r="H55" s="147"/>
      <c r="I55" s="147"/>
      <c r="K55" s="79" t="s">
        <v>357</v>
      </c>
      <c r="L55" s="256">
        <v>11115.5</v>
      </c>
    </row>
    <row r="56" spans="1:12" ht="15.75" customHeight="1">
      <c r="A56" s="42">
        <f t="shared" si="3"/>
        <v>52</v>
      </c>
      <c r="B56" s="46" t="s">
        <v>143</v>
      </c>
      <c r="C56" s="7" t="s">
        <v>108</v>
      </c>
      <c r="D56" s="138" t="s">
        <v>185</v>
      </c>
      <c r="E56" s="84">
        <f t="shared" si="2"/>
        <v>1941.5</v>
      </c>
      <c r="F56" s="201"/>
      <c r="G56" s="153"/>
      <c r="H56" s="147"/>
      <c r="I56" s="147"/>
      <c r="K56" s="79" t="s">
        <v>187</v>
      </c>
      <c r="L56" s="256">
        <v>0</v>
      </c>
    </row>
    <row r="57" spans="1:12" ht="15.75" customHeight="1">
      <c r="A57" s="42">
        <f t="shared" si="3"/>
        <v>53</v>
      </c>
      <c r="B57" s="46" t="s">
        <v>116</v>
      </c>
      <c r="C57" s="7" t="s">
        <v>110</v>
      </c>
      <c r="D57" s="138" t="s">
        <v>351</v>
      </c>
      <c r="E57" s="84">
        <f t="shared" si="2"/>
        <v>0</v>
      </c>
      <c r="F57" s="201"/>
      <c r="G57" s="153"/>
      <c r="H57" s="147"/>
      <c r="I57" s="147"/>
      <c r="K57" s="79" t="s">
        <v>356</v>
      </c>
      <c r="L57" s="256">
        <v>14806</v>
      </c>
    </row>
    <row r="58" spans="1:12" ht="15.75" customHeight="1">
      <c r="A58" s="42">
        <f t="shared" si="3"/>
        <v>54</v>
      </c>
      <c r="B58" s="46" t="s">
        <v>118</v>
      </c>
      <c r="C58" s="7" t="s">
        <v>112</v>
      </c>
      <c r="D58" s="138" t="s">
        <v>342</v>
      </c>
      <c r="E58" s="84">
        <f t="shared" si="2"/>
        <v>2161.5</v>
      </c>
      <c r="F58" s="201"/>
      <c r="G58" s="153"/>
      <c r="H58" s="147"/>
      <c r="I58" s="147"/>
      <c r="K58" s="79" t="s">
        <v>348</v>
      </c>
      <c r="L58" s="256">
        <v>0</v>
      </c>
    </row>
    <row r="59" spans="1:12" ht="15.75" customHeight="1">
      <c r="A59" s="42">
        <f t="shared" si="3"/>
        <v>55</v>
      </c>
      <c r="B59" s="44" t="s">
        <v>120</v>
      </c>
      <c r="C59" s="7" t="s">
        <v>114</v>
      </c>
      <c r="D59" s="138" t="s">
        <v>355</v>
      </c>
      <c r="E59" s="84">
        <f t="shared" si="2"/>
        <v>3256</v>
      </c>
      <c r="F59" s="201"/>
      <c r="G59" s="153"/>
      <c r="H59" s="147"/>
      <c r="I59" s="147"/>
      <c r="K59" s="79" t="s">
        <v>354</v>
      </c>
      <c r="L59" s="256">
        <v>30574.5</v>
      </c>
    </row>
    <row r="60" spans="1:12" ht="15.75" customHeight="1">
      <c r="A60" s="42">
        <f t="shared" si="3"/>
        <v>56</v>
      </c>
      <c r="B60" s="305" t="s">
        <v>122</v>
      </c>
      <c r="C60" s="6" t="s">
        <v>115</v>
      </c>
      <c r="D60" s="138" t="s">
        <v>349</v>
      </c>
      <c r="E60" s="84">
        <f t="shared" si="2"/>
        <v>0</v>
      </c>
      <c r="F60" s="201"/>
      <c r="G60" s="153"/>
      <c r="H60" s="147"/>
      <c r="I60" s="147"/>
      <c r="K60" s="79" t="s">
        <v>353</v>
      </c>
      <c r="L60" s="256">
        <v>0</v>
      </c>
    </row>
    <row r="61" spans="1:12" ht="15.75" customHeight="1">
      <c r="A61" s="42">
        <f t="shared" si="3"/>
        <v>57</v>
      </c>
      <c r="B61" s="306"/>
      <c r="C61" s="7" t="s">
        <v>117</v>
      </c>
      <c r="D61" s="138" t="s">
        <v>352</v>
      </c>
      <c r="E61" s="84">
        <f t="shared" si="2"/>
        <v>10554.5</v>
      </c>
      <c r="F61" s="201"/>
      <c r="G61" s="153"/>
      <c r="H61" s="147"/>
      <c r="I61" s="147"/>
      <c r="K61" s="79" t="s">
        <v>351</v>
      </c>
      <c r="L61" s="256">
        <v>0</v>
      </c>
    </row>
    <row r="62" spans="1:12" ht="15.75" customHeight="1">
      <c r="A62" s="42">
        <f t="shared" si="3"/>
        <v>58</v>
      </c>
      <c r="B62" s="307"/>
      <c r="C62" s="7" t="s">
        <v>119</v>
      </c>
      <c r="D62" s="138" t="s">
        <v>340</v>
      </c>
      <c r="E62" s="84">
        <f t="shared" si="2"/>
        <v>0</v>
      </c>
      <c r="F62" s="201"/>
      <c r="G62" s="153"/>
      <c r="H62" s="147"/>
      <c r="I62" s="147"/>
      <c r="K62" s="79" t="s">
        <v>350</v>
      </c>
      <c r="L62" s="256">
        <v>3696</v>
      </c>
    </row>
    <row r="63" spans="1:12" ht="15.75" customHeight="1">
      <c r="A63" s="42">
        <f t="shared" si="3"/>
        <v>59</v>
      </c>
      <c r="B63" s="44" t="s">
        <v>126</v>
      </c>
      <c r="C63" s="7" t="s">
        <v>121</v>
      </c>
      <c r="D63" s="41" t="s">
        <v>121</v>
      </c>
      <c r="E63" s="84">
        <f t="shared" si="2"/>
        <v>2271.5</v>
      </c>
      <c r="F63" s="201"/>
      <c r="G63" s="153"/>
      <c r="H63" s="147"/>
      <c r="I63" s="147"/>
      <c r="K63" s="79" t="s">
        <v>349</v>
      </c>
      <c r="L63" s="256">
        <v>0</v>
      </c>
    </row>
    <row r="64" spans="1:12" ht="15.75" customHeight="1">
      <c r="A64" s="42">
        <f t="shared" si="3"/>
        <v>60</v>
      </c>
      <c r="B64" s="43"/>
      <c r="C64" s="7" t="s">
        <v>123</v>
      </c>
      <c r="D64" s="138" t="s">
        <v>348</v>
      </c>
      <c r="E64" s="84">
        <f t="shared" si="2"/>
        <v>0</v>
      </c>
      <c r="F64" s="201"/>
      <c r="G64" s="153"/>
      <c r="H64" s="147"/>
      <c r="I64" s="147"/>
      <c r="K64" s="79" t="s">
        <v>347</v>
      </c>
      <c r="L64" s="256">
        <v>26020.516499999998</v>
      </c>
    </row>
    <row r="65" spans="1:12" ht="15.75" customHeight="1">
      <c r="A65" s="42">
        <f t="shared" si="3"/>
        <v>61</v>
      </c>
      <c r="B65" s="33"/>
      <c r="C65" s="7" t="s">
        <v>124</v>
      </c>
      <c r="D65" s="138" t="s">
        <v>335</v>
      </c>
      <c r="E65" s="84">
        <f t="shared" si="2"/>
        <v>5214</v>
      </c>
      <c r="F65" s="201"/>
      <c r="G65" s="153"/>
      <c r="H65" s="147"/>
      <c r="I65" s="147"/>
      <c r="K65" s="79" t="s">
        <v>236</v>
      </c>
      <c r="L65" s="256">
        <v>1710.5</v>
      </c>
    </row>
    <row r="66" spans="1:12" ht="15.75" customHeight="1">
      <c r="A66" s="40">
        <f t="shared" si="3"/>
        <v>62</v>
      </c>
      <c r="B66" s="33"/>
      <c r="C66" s="7" t="s">
        <v>125</v>
      </c>
      <c r="D66" s="138" t="s">
        <v>336</v>
      </c>
      <c r="E66" s="84">
        <f t="shared" si="2"/>
        <v>137.5</v>
      </c>
      <c r="F66" s="201"/>
      <c r="G66" s="153"/>
      <c r="H66" s="147"/>
      <c r="I66" s="147"/>
      <c r="K66" s="79" t="s">
        <v>346</v>
      </c>
      <c r="L66" s="256">
        <v>0</v>
      </c>
    </row>
    <row r="67" spans="1:12" ht="15.75" customHeight="1">
      <c r="A67" s="83">
        <f t="shared" si="3"/>
        <v>63</v>
      </c>
      <c r="B67" s="84"/>
      <c r="C67" s="6" t="s">
        <v>127</v>
      </c>
      <c r="D67" s="138" t="s">
        <v>345</v>
      </c>
      <c r="E67" s="84">
        <f t="shared" si="2"/>
        <v>0</v>
      </c>
      <c r="F67" s="201"/>
      <c r="G67" s="153"/>
      <c r="H67" s="147"/>
      <c r="I67" s="147"/>
      <c r="K67" s="79" t="s">
        <v>344</v>
      </c>
      <c r="L67" s="256">
        <v>8277.5</v>
      </c>
    </row>
    <row r="68" spans="1:12" ht="15.75" customHeight="1">
      <c r="A68" s="33"/>
      <c r="B68" s="33"/>
      <c r="C68" s="9"/>
      <c r="D68" s="33"/>
      <c r="E68" s="33"/>
      <c r="F68" s="147"/>
      <c r="G68" s="148"/>
      <c r="H68" s="147"/>
      <c r="I68" s="147"/>
      <c r="K68" s="79" t="s">
        <v>343</v>
      </c>
      <c r="L68" s="256">
        <v>0</v>
      </c>
    </row>
    <row r="69" spans="1:12" ht="15.75" customHeight="1">
      <c r="A69" s="33"/>
      <c r="B69" s="33"/>
      <c r="C69" s="9"/>
      <c r="D69" s="33"/>
      <c r="E69" s="33"/>
      <c r="F69" s="147"/>
      <c r="G69" s="148"/>
      <c r="H69" s="147"/>
      <c r="I69" s="147"/>
      <c r="K69" s="79" t="s">
        <v>342</v>
      </c>
      <c r="L69" s="256">
        <v>2161.5</v>
      </c>
    </row>
    <row r="70" spans="1:12" ht="15.75" customHeight="1">
      <c r="A70" s="33"/>
      <c r="B70" s="33"/>
      <c r="C70" s="9"/>
      <c r="D70" s="33"/>
      <c r="E70" s="33"/>
      <c r="F70" s="147"/>
      <c r="G70" s="148"/>
      <c r="H70" s="147"/>
      <c r="I70" s="147"/>
      <c r="K70" s="79" t="s">
        <v>121</v>
      </c>
      <c r="L70" s="256">
        <v>2271.5</v>
      </c>
    </row>
    <row r="71" spans="1:12" ht="15.75" customHeight="1">
      <c r="A71" s="33"/>
      <c r="B71" s="33"/>
      <c r="C71" s="9"/>
      <c r="D71" s="33"/>
      <c r="E71" s="33"/>
      <c r="F71" s="147"/>
      <c r="G71" s="148"/>
      <c r="H71" s="147"/>
      <c r="I71" s="147"/>
      <c r="K71" s="79" t="s">
        <v>341</v>
      </c>
      <c r="L71" s="256">
        <v>13618</v>
      </c>
    </row>
    <row r="72" spans="1:12" ht="15.75" customHeight="1">
      <c r="A72" s="33"/>
      <c r="B72" s="33"/>
      <c r="C72" s="9"/>
      <c r="D72" s="33"/>
      <c r="E72" s="33"/>
      <c r="F72" s="147"/>
      <c r="G72" s="148"/>
      <c r="H72" s="147"/>
      <c r="I72" s="147"/>
      <c r="K72" s="79" t="s">
        <v>340</v>
      </c>
      <c r="L72" s="256">
        <v>0</v>
      </c>
    </row>
    <row r="73" spans="1:12" ht="15.75" customHeight="1">
      <c r="A73" s="33"/>
      <c r="B73" s="33"/>
      <c r="C73" s="9"/>
      <c r="D73" s="33"/>
      <c r="E73" s="33"/>
      <c r="F73" s="147"/>
      <c r="G73" s="148"/>
      <c r="H73" s="147"/>
      <c r="I73" s="147"/>
      <c r="K73" s="79" t="s">
        <v>43</v>
      </c>
      <c r="L73" s="256">
        <v>11968</v>
      </c>
    </row>
    <row r="74" spans="1:12" ht="15.75" customHeight="1">
      <c r="A74" s="33"/>
      <c r="B74" s="33"/>
      <c r="C74" s="9"/>
      <c r="D74" s="33"/>
      <c r="E74" s="33"/>
      <c r="F74" s="147"/>
      <c r="G74" s="148"/>
      <c r="H74" s="147"/>
      <c r="I74" s="147"/>
      <c r="K74" s="79" t="s">
        <v>339</v>
      </c>
      <c r="L74" s="256">
        <v>2893</v>
      </c>
    </row>
    <row r="75" spans="1:12" ht="15.75" customHeight="1">
      <c r="A75" s="33"/>
      <c r="B75" s="33"/>
      <c r="C75" s="9"/>
      <c r="D75" s="33"/>
      <c r="E75" s="33"/>
      <c r="F75" s="147"/>
      <c r="G75" s="148"/>
      <c r="H75" s="147"/>
      <c r="I75" s="147"/>
      <c r="K75" s="79" t="s">
        <v>338</v>
      </c>
      <c r="L75" s="256">
        <v>54186</v>
      </c>
    </row>
    <row r="76" spans="1:12" ht="15.75" customHeight="1">
      <c r="A76" s="33"/>
      <c r="B76" s="33"/>
      <c r="C76" s="9"/>
      <c r="D76" s="33"/>
      <c r="E76" s="33"/>
      <c r="F76" s="147"/>
      <c r="G76" s="148"/>
      <c r="H76" s="147"/>
      <c r="I76" s="147"/>
      <c r="K76" s="79" t="s">
        <v>337</v>
      </c>
      <c r="L76" s="256">
        <v>13893</v>
      </c>
    </row>
    <row r="77" spans="1:12" ht="15.75" customHeight="1">
      <c r="A77" s="33"/>
      <c r="B77" s="33"/>
      <c r="C77" s="9"/>
      <c r="D77" s="33"/>
      <c r="E77" s="33"/>
      <c r="F77" s="147"/>
      <c r="G77" s="148"/>
      <c r="H77" s="147"/>
      <c r="I77" s="147"/>
      <c r="K77" s="79" t="s">
        <v>336</v>
      </c>
      <c r="L77" s="256">
        <v>137.5</v>
      </c>
    </row>
    <row r="78" spans="1:12" ht="15.75" customHeight="1">
      <c r="A78" s="33"/>
      <c r="B78" s="33"/>
      <c r="C78" s="9"/>
      <c r="D78" s="33"/>
      <c r="E78" s="33"/>
      <c r="F78" s="147"/>
      <c r="G78" s="148"/>
      <c r="H78" s="147"/>
      <c r="I78" s="147"/>
      <c r="K78" s="79" t="s">
        <v>335</v>
      </c>
      <c r="L78" s="256">
        <v>5214</v>
      </c>
    </row>
    <row r="79" spans="1:12" ht="15.75" customHeight="1">
      <c r="A79" s="33"/>
      <c r="B79" s="33"/>
      <c r="C79" s="9"/>
      <c r="D79" s="33"/>
      <c r="E79" s="33"/>
      <c r="F79" s="147"/>
      <c r="G79" s="148"/>
      <c r="H79" s="147"/>
      <c r="I79" s="147"/>
      <c r="K79" s="79" t="s">
        <v>181</v>
      </c>
      <c r="L79" s="256"/>
    </row>
    <row r="80" spans="1:12" ht="15.75" customHeight="1">
      <c r="A80" s="33"/>
      <c r="B80" s="33"/>
      <c r="C80" s="9"/>
      <c r="D80" s="33"/>
      <c r="E80" s="33"/>
      <c r="F80" s="147"/>
      <c r="G80" s="148"/>
      <c r="H80" s="147"/>
      <c r="I80" s="147"/>
      <c r="K80" s="79" t="s">
        <v>179</v>
      </c>
      <c r="L80" s="256">
        <v>605123.76650000003</v>
      </c>
    </row>
    <row r="81" spans="1:9" ht="15.75" customHeight="1">
      <c r="A81" s="33"/>
      <c r="B81" s="33"/>
      <c r="C81" s="9"/>
      <c r="D81" s="33"/>
      <c r="E81" s="33"/>
      <c r="F81" s="147"/>
      <c r="G81" s="148"/>
      <c r="H81" s="147"/>
      <c r="I81" s="147"/>
    </row>
    <row r="82" spans="1:9" ht="15.75" customHeight="1">
      <c r="A82" s="33"/>
      <c r="B82" s="33"/>
      <c r="C82" s="9"/>
      <c r="D82" s="33"/>
      <c r="E82" s="33"/>
      <c r="F82" s="147"/>
      <c r="G82" s="148"/>
      <c r="H82" s="147"/>
      <c r="I82" s="147"/>
    </row>
    <row r="83" spans="1:9" ht="15.75" customHeight="1">
      <c r="A83" s="33"/>
      <c r="B83" s="33"/>
      <c r="C83" s="9"/>
      <c r="D83" s="33"/>
      <c r="E83" s="33"/>
      <c r="F83" s="147"/>
      <c r="G83" s="148"/>
      <c r="H83" s="147"/>
      <c r="I83" s="147"/>
    </row>
    <row r="84" spans="1:9" ht="15.75" customHeight="1">
      <c r="A84" s="33"/>
      <c r="B84" s="33"/>
      <c r="C84" s="9"/>
      <c r="D84" s="33"/>
      <c r="E84" s="33"/>
      <c r="F84" s="147"/>
      <c r="G84" s="148"/>
      <c r="H84" s="147"/>
      <c r="I84" s="147"/>
    </row>
    <row r="85" spans="1:9" ht="15.75" customHeight="1">
      <c r="A85" s="33"/>
      <c r="B85" s="33"/>
      <c r="C85" s="9"/>
      <c r="D85" s="33"/>
      <c r="E85" s="33"/>
      <c r="F85" s="147"/>
      <c r="G85" s="148"/>
      <c r="H85" s="147"/>
      <c r="I85" s="147"/>
    </row>
    <row r="86" spans="1:9" ht="15.75" customHeight="1">
      <c r="A86" s="33"/>
      <c r="B86" s="33"/>
      <c r="C86" s="9"/>
      <c r="D86" s="33"/>
      <c r="E86" s="33"/>
      <c r="F86" s="147"/>
      <c r="G86" s="148"/>
      <c r="H86" s="147"/>
      <c r="I86" s="147"/>
    </row>
    <row r="87" spans="1:9" ht="15.75" customHeight="1">
      <c r="A87" s="33"/>
      <c r="B87" s="33"/>
      <c r="C87" s="9"/>
      <c r="D87" s="33"/>
      <c r="E87" s="33"/>
      <c r="F87" s="147"/>
      <c r="G87" s="148"/>
      <c r="H87" s="147"/>
      <c r="I87" s="147"/>
    </row>
    <row r="88" spans="1:9" ht="15.75" customHeight="1">
      <c r="A88" s="33"/>
      <c r="B88" s="33"/>
      <c r="C88" s="9"/>
      <c r="D88" s="33"/>
      <c r="E88" s="33"/>
      <c r="F88" s="147"/>
      <c r="G88" s="148"/>
      <c r="H88" s="147"/>
      <c r="I88" s="147"/>
    </row>
    <row r="89" spans="1:9" ht="15.75" customHeight="1">
      <c r="A89" s="33"/>
      <c r="B89" s="33"/>
      <c r="C89" s="9"/>
      <c r="D89" s="33"/>
      <c r="E89" s="33"/>
      <c r="F89" s="147"/>
      <c r="G89" s="148"/>
      <c r="H89" s="147"/>
      <c r="I89" s="147"/>
    </row>
    <row r="90" spans="1:9" ht="15.75" customHeight="1">
      <c r="A90" s="33"/>
      <c r="B90" s="33"/>
      <c r="C90" s="9"/>
      <c r="D90" s="33" t="s">
        <v>334</v>
      </c>
      <c r="E90" s="33"/>
      <c r="F90" s="147"/>
      <c r="G90" s="148"/>
      <c r="H90" s="147"/>
      <c r="I90" s="147"/>
    </row>
    <row r="91" spans="1:9" ht="15.75" customHeight="1">
      <c r="A91" s="33"/>
      <c r="B91" s="33"/>
      <c r="C91" s="9"/>
      <c r="D91" s="33"/>
      <c r="E91" s="33"/>
      <c r="F91" s="147"/>
      <c r="G91" s="148"/>
      <c r="H91" s="147"/>
      <c r="I91" s="147"/>
    </row>
    <row r="92" spans="1:9" ht="15.75" customHeight="1">
      <c r="A92" s="33"/>
      <c r="B92" s="33"/>
      <c r="C92" s="9"/>
      <c r="D92" s="33"/>
      <c r="E92" s="33"/>
      <c r="F92" s="147"/>
      <c r="G92" s="148"/>
      <c r="H92" s="147"/>
      <c r="I92" s="147"/>
    </row>
    <row r="93" spans="1:9" ht="15.75" customHeight="1">
      <c r="A93" s="33"/>
      <c r="B93" s="33"/>
      <c r="C93" s="9"/>
      <c r="D93" s="33"/>
      <c r="E93" s="33"/>
      <c r="F93" s="147"/>
      <c r="G93" s="148"/>
      <c r="H93" s="147"/>
      <c r="I93" s="147"/>
    </row>
    <row r="94" spans="1:9" ht="15.75" customHeight="1">
      <c r="A94" s="33"/>
      <c r="B94" s="33"/>
      <c r="C94" s="9"/>
      <c r="D94" s="33"/>
      <c r="E94" s="33"/>
      <c r="F94" s="147"/>
      <c r="G94" s="148"/>
      <c r="H94" s="147"/>
      <c r="I94" s="147"/>
    </row>
    <row r="95" spans="1:9" ht="15.75" customHeight="1">
      <c r="A95" s="33"/>
      <c r="B95" s="33"/>
      <c r="C95" s="9"/>
      <c r="D95" s="33"/>
      <c r="E95" s="33"/>
      <c r="F95" s="147"/>
      <c r="G95" s="148"/>
      <c r="H95" s="147"/>
      <c r="I95" s="147"/>
    </row>
    <row r="96" spans="1:9" ht="15.75" customHeight="1">
      <c r="A96" s="33"/>
      <c r="B96" s="33"/>
      <c r="C96" s="9"/>
      <c r="D96" s="33"/>
      <c r="E96" s="33"/>
      <c r="F96" s="147"/>
      <c r="G96" s="148"/>
      <c r="H96" s="147"/>
      <c r="I96" s="147"/>
    </row>
    <row r="97" spans="1:9" ht="15.75" customHeight="1">
      <c r="A97" s="33"/>
      <c r="B97" s="33"/>
      <c r="C97" s="9"/>
      <c r="D97" s="33"/>
      <c r="E97" s="33"/>
      <c r="F97" s="147"/>
      <c r="G97" s="148"/>
      <c r="H97" s="147"/>
      <c r="I97" s="147"/>
    </row>
    <row r="98" spans="1:9" ht="15.75" customHeight="1">
      <c r="A98" s="33"/>
      <c r="B98" s="33"/>
      <c r="C98" s="9"/>
      <c r="D98" s="33"/>
      <c r="E98" s="33"/>
      <c r="F98" s="147"/>
      <c r="G98" s="148"/>
      <c r="H98" s="147"/>
      <c r="I98" s="147"/>
    </row>
    <row r="99" spans="1:9" ht="15.75" customHeight="1">
      <c r="A99" s="33"/>
      <c r="B99" s="33"/>
      <c r="C99" s="9"/>
      <c r="D99" s="33"/>
      <c r="E99" s="33"/>
      <c r="F99" s="147"/>
      <c r="G99" s="148"/>
      <c r="H99" s="147"/>
      <c r="I99" s="147"/>
    </row>
    <row r="100" spans="1:9" ht="15.75" customHeight="1">
      <c r="A100" s="33"/>
      <c r="B100" s="33"/>
      <c r="C100" s="9"/>
      <c r="D100" s="33"/>
      <c r="E100" s="33"/>
      <c r="F100" s="147"/>
      <c r="G100" s="148"/>
      <c r="H100" s="147"/>
      <c r="I100" s="147"/>
    </row>
    <row r="101" spans="1:9" ht="15.75" customHeight="1">
      <c r="A101" s="33"/>
      <c r="B101" s="33"/>
      <c r="C101" s="9"/>
      <c r="D101" s="33"/>
      <c r="E101" s="33"/>
      <c r="F101" s="147"/>
      <c r="G101" s="148"/>
      <c r="H101" s="147"/>
      <c r="I101" s="147"/>
    </row>
    <row r="102" spans="1:9" ht="15.75" customHeight="1">
      <c r="A102" s="33"/>
      <c r="B102" s="33"/>
      <c r="C102" s="9"/>
      <c r="D102" s="33"/>
      <c r="E102" s="33"/>
      <c r="F102" s="147"/>
      <c r="G102" s="148"/>
      <c r="H102" s="147"/>
      <c r="I102" s="147"/>
    </row>
    <row r="103" spans="1:9" ht="15.75" customHeight="1">
      <c r="A103" s="33"/>
      <c r="B103" s="33"/>
      <c r="C103" s="9"/>
      <c r="D103" s="33"/>
      <c r="E103" s="33"/>
      <c r="F103" s="147"/>
      <c r="G103" s="148"/>
      <c r="H103" s="147"/>
      <c r="I103" s="147"/>
    </row>
    <row r="104" spans="1:9" ht="15.75" customHeight="1">
      <c r="A104" s="33"/>
      <c r="B104" s="33"/>
      <c r="C104" s="9"/>
      <c r="D104" s="33"/>
      <c r="E104" s="33"/>
      <c r="F104" s="147"/>
      <c r="G104" s="148"/>
      <c r="H104" s="147"/>
      <c r="I104" s="147"/>
    </row>
    <row r="105" spans="1:9" ht="15.75" customHeight="1">
      <c r="A105" s="33"/>
      <c r="B105" s="33"/>
      <c r="C105" s="9"/>
      <c r="D105" s="33"/>
      <c r="E105" s="33"/>
      <c r="F105" s="147"/>
      <c r="G105" s="148"/>
      <c r="H105" s="147"/>
      <c r="I105" s="147"/>
    </row>
    <row r="106" spans="1:9" ht="15.75" customHeight="1">
      <c r="A106" s="33"/>
      <c r="B106" s="33"/>
      <c r="C106" s="9"/>
      <c r="D106" s="33"/>
      <c r="E106" s="33"/>
      <c r="F106" s="147"/>
      <c r="G106" s="148"/>
      <c r="H106" s="147"/>
      <c r="I106" s="147"/>
    </row>
    <row r="107" spans="1:9" ht="15.75" customHeight="1">
      <c r="A107" s="33"/>
      <c r="B107" s="33"/>
      <c r="C107" s="9"/>
      <c r="D107" s="33"/>
      <c r="E107" s="33"/>
      <c r="F107" s="147"/>
      <c r="G107" s="148"/>
      <c r="H107" s="147"/>
      <c r="I107" s="147"/>
    </row>
    <row r="108" spans="1:9" ht="15.75" customHeight="1">
      <c r="A108" s="33"/>
      <c r="B108" s="33"/>
      <c r="C108" s="9"/>
      <c r="D108" s="33"/>
      <c r="E108" s="33"/>
      <c r="F108" s="147"/>
      <c r="G108" s="148"/>
      <c r="H108" s="147"/>
      <c r="I108" s="147"/>
    </row>
    <row r="109" spans="1:9" ht="15.75" customHeight="1">
      <c r="A109" s="33"/>
      <c r="B109" s="33"/>
      <c r="C109" s="9"/>
      <c r="D109" s="33"/>
      <c r="E109" s="33"/>
      <c r="F109" s="147"/>
      <c r="G109" s="148"/>
      <c r="H109" s="147"/>
      <c r="I109" s="147"/>
    </row>
    <row r="110" spans="1:9" ht="15.75" customHeight="1">
      <c r="A110" s="33"/>
      <c r="B110" s="33"/>
      <c r="C110" s="9"/>
      <c r="D110" s="33"/>
      <c r="E110" s="33"/>
      <c r="F110" s="147"/>
      <c r="G110" s="148"/>
      <c r="H110" s="147"/>
      <c r="I110" s="147"/>
    </row>
    <row r="111" spans="1:9" ht="15.75" customHeight="1">
      <c r="A111" s="33"/>
      <c r="B111" s="33"/>
      <c r="C111" s="9"/>
      <c r="D111" s="33"/>
      <c r="E111" s="33"/>
      <c r="F111" s="147"/>
      <c r="G111" s="148"/>
      <c r="H111" s="147"/>
      <c r="I111" s="147"/>
    </row>
    <row r="112" spans="1:9" ht="15.75" customHeight="1">
      <c r="A112" s="33"/>
      <c r="B112" s="33"/>
      <c r="C112" s="9"/>
      <c r="D112" s="33"/>
      <c r="E112" s="33"/>
      <c r="F112" s="147"/>
      <c r="G112" s="148"/>
      <c r="H112" s="147"/>
      <c r="I112" s="147"/>
    </row>
    <row r="113" spans="1:9" ht="15.75" customHeight="1">
      <c r="A113" s="33"/>
      <c r="B113" s="33"/>
      <c r="C113" s="9"/>
      <c r="D113" s="33"/>
      <c r="E113" s="33"/>
      <c r="F113" s="147"/>
      <c r="G113" s="148"/>
      <c r="H113" s="147"/>
      <c r="I113" s="147"/>
    </row>
    <row r="114" spans="1:9" ht="15.75" customHeight="1">
      <c r="A114" s="33"/>
      <c r="B114" s="33"/>
      <c r="C114" s="9"/>
      <c r="D114" s="33"/>
      <c r="E114" s="33"/>
      <c r="F114" s="147"/>
      <c r="G114" s="148"/>
      <c r="H114" s="147"/>
      <c r="I114" s="147"/>
    </row>
    <row r="115" spans="1:9" ht="15.75" customHeight="1">
      <c r="A115" s="33"/>
      <c r="B115" s="33"/>
      <c r="C115" s="9"/>
      <c r="D115" s="33"/>
      <c r="E115" s="33"/>
      <c r="F115" s="147"/>
      <c r="G115" s="148"/>
      <c r="H115" s="147"/>
      <c r="I115" s="147"/>
    </row>
    <row r="116" spans="1:9" ht="15.75" customHeight="1">
      <c r="A116" s="33"/>
      <c r="B116" s="33"/>
      <c r="C116" s="9"/>
      <c r="D116" s="33"/>
      <c r="E116" s="33"/>
      <c r="F116" s="147"/>
      <c r="G116" s="148"/>
      <c r="H116" s="147"/>
      <c r="I116" s="147"/>
    </row>
    <row r="117" spans="1:9" ht="15.75" customHeight="1">
      <c r="A117" s="33"/>
      <c r="B117" s="33"/>
      <c r="C117" s="9"/>
      <c r="D117" s="33"/>
      <c r="E117" s="33"/>
      <c r="F117" s="147"/>
      <c r="G117" s="148"/>
      <c r="H117" s="147"/>
      <c r="I117" s="147"/>
    </row>
    <row r="118" spans="1:9" ht="15.75" customHeight="1">
      <c r="A118" s="33"/>
      <c r="B118" s="33"/>
      <c r="C118" s="9"/>
      <c r="D118" s="33"/>
      <c r="E118" s="33"/>
      <c r="F118" s="147"/>
      <c r="G118" s="148"/>
      <c r="H118" s="147"/>
      <c r="I118" s="147"/>
    </row>
    <row r="119" spans="1:9" ht="15.75" customHeight="1">
      <c r="A119" s="33"/>
      <c r="B119" s="33"/>
      <c r="C119" s="9"/>
      <c r="D119" s="33"/>
      <c r="E119" s="33"/>
      <c r="F119" s="147"/>
      <c r="G119" s="148"/>
      <c r="H119" s="147"/>
      <c r="I119" s="147"/>
    </row>
    <row r="120" spans="1:9" ht="15.75" customHeight="1">
      <c r="A120" s="33"/>
      <c r="B120" s="33"/>
      <c r="C120" s="9"/>
      <c r="D120" s="33"/>
      <c r="E120" s="33"/>
      <c r="F120" s="147"/>
      <c r="G120" s="148"/>
      <c r="H120" s="147"/>
      <c r="I120" s="147"/>
    </row>
    <row r="121" spans="1:9" ht="15.75" customHeight="1">
      <c r="A121" s="33"/>
      <c r="B121" s="33"/>
      <c r="C121" s="9"/>
      <c r="D121" s="33"/>
      <c r="E121" s="33"/>
      <c r="F121" s="147"/>
      <c r="G121" s="148"/>
      <c r="H121" s="147"/>
      <c r="I121" s="147"/>
    </row>
    <row r="122" spans="1:9" ht="15.75" customHeight="1">
      <c r="A122" s="33"/>
      <c r="B122" s="33"/>
      <c r="C122" s="9"/>
      <c r="D122" s="33"/>
      <c r="E122" s="33"/>
      <c r="F122" s="147"/>
      <c r="G122" s="148"/>
      <c r="H122" s="147"/>
      <c r="I122" s="147"/>
    </row>
    <row r="123" spans="1:9" ht="15.75" customHeight="1">
      <c r="A123" s="33"/>
      <c r="B123" s="33"/>
      <c r="C123" s="9"/>
      <c r="D123" s="33"/>
      <c r="E123" s="33"/>
      <c r="F123" s="147"/>
      <c r="G123" s="148"/>
      <c r="H123" s="147"/>
      <c r="I123" s="147"/>
    </row>
    <row r="124" spans="1:9" ht="15.75" customHeight="1">
      <c r="A124" s="33"/>
      <c r="B124" s="33"/>
      <c r="C124" s="9"/>
      <c r="D124" s="33"/>
      <c r="E124" s="33"/>
      <c r="F124" s="147"/>
      <c r="G124" s="148"/>
      <c r="H124" s="147"/>
      <c r="I124" s="147"/>
    </row>
    <row r="125" spans="1:9" ht="15.75" customHeight="1">
      <c r="A125" s="33"/>
      <c r="B125" s="33"/>
      <c r="C125" s="9"/>
      <c r="D125" s="33"/>
      <c r="E125" s="33"/>
      <c r="F125" s="147"/>
      <c r="G125" s="148"/>
      <c r="H125" s="147"/>
      <c r="I125" s="147"/>
    </row>
    <row r="126" spans="1:9" ht="15.75" customHeight="1">
      <c r="A126" s="33"/>
      <c r="B126" s="33"/>
      <c r="C126" s="9"/>
      <c r="D126" s="33"/>
      <c r="E126" s="33"/>
      <c r="F126" s="147"/>
      <c r="G126" s="148"/>
      <c r="H126" s="147"/>
      <c r="I126" s="147"/>
    </row>
    <row r="127" spans="1:9" ht="15.75" customHeight="1">
      <c r="A127" s="33"/>
      <c r="B127" s="33"/>
      <c r="C127" s="9"/>
      <c r="D127" s="33"/>
      <c r="E127" s="33"/>
      <c r="F127" s="147"/>
      <c r="G127" s="148"/>
      <c r="H127" s="147"/>
      <c r="I127" s="147"/>
    </row>
    <row r="128" spans="1:9" ht="15.75" customHeight="1">
      <c r="A128" s="33"/>
      <c r="B128" s="33"/>
      <c r="C128" s="9"/>
      <c r="D128" s="33"/>
      <c r="E128" s="33"/>
      <c r="F128" s="147"/>
      <c r="G128" s="148"/>
      <c r="H128" s="147"/>
      <c r="I128" s="147"/>
    </row>
    <row r="129" spans="1:9" ht="15.75" customHeight="1">
      <c r="A129" s="33"/>
      <c r="B129" s="33"/>
      <c r="C129" s="9"/>
      <c r="D129" s="33"/>
      <c r="E129" s="33"/>
      <c r="F129" s="147"/>
      <c r="G129" s="148"/>
      <c r="H129" s="147"/>
      <c r="I129" s="147"/>
    </row>
    <row r="130" spans="1:9" ht="15.75" customHeight="1">
      <c r="A130" s="33"/>
      <c r="B130" s="33"/>
      <c r="C130" s="9"/>
      <c r="D130" s="33"/>
      <c r="E130" s="33"/>
      <c r="F130" s="147"/>
      <c r="G130" s="148"/>
      <c r="H130" s="147"/>
      <c r="I130" s="147"/>
    </row>
    <row r="131" spans="1:9" ht="15.75" customHeight="1">
      <c r="A131" s="33"/>
      <c r="B131" s="33"/>
      <c r="C131" s="9"/>
      <c r="D131" s="33"/>
      <c r="E131" s="33"/>
      <c r="F131" s="147"/>
      <c r="G131" s="148"/>
      <c r="H131" s="147"/>
      <c r="I131" s="147"/>
    </row>
    <row r="132" spans="1:9" ht="15.75" customHeight="1">
      <c r="A132" s="33"/>
      <c r="B132" s="33"/>
      <c r="C132" s="9"/>
      <c r="D132" s="33"/>
      <c r="E132" s="33"/>
      <c r="F132" s="147"/>
      <c r="G132" s="148"/>
      <c r="H132" s="147"/>
      <c r="I132" s="147"/>
    </row>
    <row r="133" spans="1:9" ht="15.75" customHeight="1">
      <c r="A133" s="33"/>
      <c r="B133" s="33"/>
      <c r="C133" s="9"/>
      <c r="D133" s="33"/>
      <c r="E133" s="33"/>
      <c r="F133" s="147"/>
      <c r="G133" s="148"/>
      <c r="H133" s="147"/>
      <c r="I133" s="147"/>
    </row>
    <row r="134" spans="1:9" ht="15.75" customHeight="1">
      <c r="A134" s="33"/>
      <c r="B134" s="33"/>
      <c r="C134" s="9"/>
      <c r="D134" s="33"/>
      <c r="E134" s="33"/>
      <c r="F134" s="147"/>
      <c r="G134" s="148"/>
      <c r="H134" s="147"/>
      <c r="I134" s="147"/>
    </row>
    <row r="135" spans="1:9" ht="15.75" customHeight="1">
      <c r="A135" s="33"/>
      <c r="B135" s="33"/>
      <c r="C135" s="9"/>
      <c r="D135" s="33"/>
      <c r="E135" s="33"/>
      <c r="F135" s="147"/>
      <c r="G135" s="148"/>
      <c r="H135" s="147"/>
      <c r="I135" s="147"/>
    </row>
    <row r="136" spans="1:9" ht="15.75" customHeight="1">
      <c r="A136" s="33"/>
      <c r="B136" s="33"/>
      <c r="C136" s="9"/>
      <c r="D136" s="33"/>
      <c r="E136" s="33"/>
      <c r="F136" s="147"/>
      <c r="G136" s="148"/>
      <c r="H136" s="147"/>
      <c r="I136" s="147"/>
    </row>
    <row r="137" spans="1:9" ht="15.75" customHeight="1">
      <c r="A137" s="33"/>
      <c r="B137" s="33"/>
      <c r="C137" s="9"/>
      <c r="D137" s="33"/>
      <c r="E137" s="33"/>
      <c r="F137" s="147"/>
      <c r="G137" s="148"/>
      <c r="H137" s="147"/>
      <c r="I137" s="147"/>
    </row>
    <row r="138" spans="1:9" ht="15.75" customHeight="1">
      <c r="A138" s="33"/>
      <c r="B138" s="33"/>
      <c r="C138" s="9"/>
      <c r="D138" s="33"/>
      <c r="E138" s="33"/>
      <c r="F138" s="147"/>
      <c r="G138" s="148"/>
      <c r="H138" s="147"/>
      <c r="I138" s="147"/>
    </row>
    <row r="139" spans="1:9" ht="15.75" customHeight="1">
      <c r="A139" s="33"/>
      <c r="B139" s="33"/>
      <c r="C139" s="9"/>
      <c r="D139" s="33"/>
      <c r="E139" s="33"/>
      <c r="F139" s="147"/>
      <c r="G139" s="148"/>
      <c r="H139" s="147"/>
      <c r="I139" s="147"/>
    </row>
    <row r="140" spans="1:9" ht="15.75" customHeight="1">
      <c r="A140" s="33"/>
      <c r="B140" s="33"/>
      <c r="C140" s="9"/>
      <c r="D140" s="33"/>
      <c r="E140" s="33"/>
      <c r="F140" s="147"/>
      <c r="G140" s="148"/>
      <c r="H140" s="147"/>
      <c r="I140" s="147"/>
    </row>
    <row r="141" spans="1:9" ht="15.75" customHeight="1">
      <c r="A141" s="33"/>
      <c r="B141" s="33"/>
      <c r="C141" s="9"/>
      <c r="D141" s="33"/>
      <c r="E141" s="33"/>
      <c r="F141" s="147"/>
      <c r="G141" s="148"/>
      <c r="H141" s="147"/>
      <c r="I141" s="147"/>
    </row>
    <row r="142" spans="1:9" ht="15.75" customHeight="1">
      <c r="A142" s="33"/>
      <c r="B142" s="33"/>
      <c r="C142" s="9"/>
      <c r="D142" s="33"/>
      <c r="E142" s="33"/>
      <c r="F142" s="147"/>
      <c r="G142" s="148"/>
      <c r="H142" s="147"/>
      <c r="I142" s="147"/>
    </row>
    <row r="143" spans="1:9" ht="15.75" customHeight="1">
      <c r="A143" s="33"/>
      <c r="B143" s="33"/>
      <c r="C143" s="9"/>
      <c r="D143" s="33"/>
      <c r="E143" s="33"/>
      <c r="F143" s="147"/>
      <c r="G143" s="148"/>
      <c r="H143" s="147"/>
      <c r="I143" s="147"/>
    </row>
    <row r="144" spans="1:9" ht="15.75" customHeight="1">
      <c r="A144" s="33"/>
      <c r="B144" s="33"/>
      <c r="C144" s="9"/>
      <c r="D144" s="33"/>
      <c r="E144" s="33"/>
      <c r="F144" s="147"/>
      <c r="G144" s="148"/>
      <c r="H144" s="147"/>
      <c r="I144" s="147"/>
    </row>
    <row r="145" spans="1:9" ht="15.75" customHeight="1">
      <c r="A145" s="33"/>
      <c r="B145" s="33"/>
      <c r="C145" s="9"/>
      <c r="D145" s="33"/>
      <c r="E145" s="33"/>
      <c r="F145" s="147"/>
      <c r="G145" s="148"/>
      <c r="H145" s="147"/>
      <c r="I145" s="147"/>
    </row>
    <row r="146" spans="1:9" ht="15.75" customHeight="1">
      <c r="A146" s="33"/>
      <c r="B146" s="33"/>
      <c r="C146" s="9"/>
      <c r="D146" s="33"/>
      <c r="E146" s="33"/>
      <c r="F146" s="147"/>
      <c r="G146" s="148"/>
      <c r="H146" s="147"/>
      <c r="I146" s="147"/>
    </row>
    <row r="147" spans="1:9" ht="15.75" customHeight="1">
      <c r="A147" s="33"/>
      <c r="B147" s="33"/>
      <c r="C147" s="9"/>
      <c r="D147" s="33"/>
      <c r="E147" s="33"/>
      <c r="F147" s="147"/>
      <c r="G147" s="148"/>
      <c r="H147" s="147"/>
      <c r="I147" s="147"/>
    </row>
    <row r="148" spans="1:9" ht="15.75" customHeight="1">
      <c r="A148" s="33"/>
      <c r="B148" s="33"/>
      <c r="C148" s="9"/>
      <c r="D148" s="33"/>
      <c r="E148" s="33"/>
      <c r="F148" s="147"/>
      <c r="G148" s="148"/>
      <c r="H148" s="147"/>
      <c r="I148" s="147"/>
    </row>
    <row r="149" spans="1:9" ht="15.75" customHeight="1">
      <c r="A149" s="33"/>
      <c r="B149" s="33"/>
      <c r="C149" s="9"/>
      <c r="D149" s="33"/>
      <c r="E149" s="33"/>
      <c r="F149" s="147"/>
      <c r="G149" s="148"/>
      <c r="H149" s="147"/>
      <c r="I149" s="147"/>
    </row>
    <row r="150" spans="1:9" ht="15.75" customHeight="1">
      <c r="A150" s="33"/>
      <c r="B150" s="33"/>
      <c r="C150" s="9"/>
      <c r="D150" s="33"/>
      <c r="E150" s="33"/>
      <c r="F150" s="147"/>
      <c r="G150" s="148"/>
      <c r="H150" s="147"/>
      <c r="I150" s="147"/>
    </row>
    <row r="151" spans="1:9" ht="15.75" customHeight="1">
      <c r="A151" s="33"/>
      <c r="B151" s="33"/>
      <c r="C151" s="9"/>
      <c r="D151" s="33"/>
      <c r="E151" s="33"/>
      <c r="F151" s="147"/>
      <c r="G151" s="148"/>
      <c r="H151" s="147"/>
      <c r="I151" s="147"/>
    </row>
    <row r="152" spans="1:9" ht="15.75" customHeight="1">
      <c r="A152" s="33"/>
      <c r="B152" s="33"/>
      <c r="C152" s="9"/>
      <c r="D152" s="33"/>
      <c r="E152" s="33"/>
      <c r="F152" s="147"/>
      <c r="G152" s="148"/>
      <c r="H152" s="147"/>
      <c r="I152" s="147"/>
    </row>
    <row r="153" spans="1:9" ht="15.75" customHeight="1">
      <c r="A153" s="33"/>
      <c r="B153" s="33"/>
      <c r="C153" s="9"/>
      <c r="D153" s="33"/>
      <c r="E153" s="33"/>
      <c r="F153" s="147"/>
      <c r="G153" s="148"/>
      <c r="H153" s="147"/>
      <c r="I153" s="147"/>
    </row>
    <row r="154" spans="1:9" ht="15.75" customHeight="1">
      <c r="A154" s="33"/>
      <c r="B154" s="33"/>
      <c r="C154" s="9"/>
      <c r="D154" s="33"/>
      <c r="E154" s="33"/>
      <c r="F154" s="147"/>
      <c r="G154" s="148"/>
      <c r="H154" s="147"/>
      <c r="I154" s="147"/>
    </row>
    <row r="155" spans="1:9" ht="15.75" customHeight="1">
      <c r="A155" s="33"/>
      <c r="B155" s="33"/>
      <c r="C155" s="9"/>
      <c r="D155" s="33"/>
      <c r="E155" s="33"/>
      <c r="F155" s="147"/>
      <c r="G155" s="148"/>
      <c r="H155" s="147"/>
      <c r="I155" s="147"/>
    </row>
    <row r="156" spans="1:9" ht="15.75" customHeight="1">
      <c r="A156" s="33"/>
      <c r="B156" s="33"/>
      <c r="C156" s="9"/>
      <c r="D156" s="33"/>
      <c r="E156" s="33"/>
      <c r="F156" s="147"/>
      <c r="G156" s="148"/>
      <c r="H156" s="147"/>
      <c r="I156" s="147"/>
    </row>
    <row r="157" spans="1:9" ht="15.75" customHeight="1">
      <c r="A157" s="33"/>
      <c r="B157" s="33"/>
      <c r="C157" s="9"/>
      <c r="D157" s="33"/>
      <c r="E157" s="33"/>
      <c r="F157" s="147"/>
      <c r="G157" s="148"/>
      <c r="H157" s="147"/>
      <c r="I157" s="147"/>
    </row>
    <row r="158" spans="1:9" ht="15.75" customHeight="1">
      <c r="A158" s="33"/>
      <c r="B158" s="33"/>
      <c r="C158" s="9"/>
      <c r="D158" s="33"/>
      <c r="E158" s="33"/>
      <c r="F158" s="147"/>
      <c r="G158" s="148"/>
      <c r="H158" s="147"/>
      <c r="I158" s="147"/>
    </row>
    <row r="159" spans="1:9" ht="15.75" customHeight="1">
      <c r="A159" s="33"/>
      <c r="B159" s="33"/>
      <c r="C159" s="9"/>
      <c r="D159" s="33"/>
      <c r="E159" s="33"/>
      <c r="F159" s="147"/>
      <c r="G159" s="148"/>
      <c r="H159" s="147"/>
      <c r="I159" s="147"/>
    </row>
    <row r="160" spans="1:9" ht="15.75" customHeight="1">
      <c r="A160" s="33"/>
      <c r="B160" s="33"/>
      <c r="C160" s="9"/>
      <c r="D160" s="33"/>
      <c r="E160" s="33"/>
      <c r="F160" s="147"/>
      <c r="G160" s="148"/>
      <c r="H160" s="147"/>
      <c r="I160" s="147"/>
    </row>
    <row r="161" spans="1:9" ht="15.75" customHeight="1">
      <c r="A161" s="33"/>
      <c r="B161" s="33"/>
      <c r="C161" s="9"/>
      <c r="D161" s="33"/>
      <c r="E161" s="33"/>
      <c r="F161" s="147"/>
      <c r="G161" s="148"/>
      <c r="H161" s="147"/>
      <c r="I161" s="147"/>
    </row>
    <row r="162" spans="1:9" ht="15.75" customHeight="1">
      <c r="A162" s="33"/>
      <c r="B162" s="33"/>
      <c r="C162" s="9"/>
      <c r="D162" s="33"/>
      <c r="E162" s="33"/>
      <c r="F162" s="147"/>
      <c r="G162" s="148"/>
      <c r="H162" s="147"/>
      <c r="I162" s="147"/>
    </row>
    <row r="163" spans="1:9" ht="15.75" customHeight="1">
      <c r="A163" s="33"/>
      <c r="B163" s="33"/>
      <c r="C163" s="9"/>
      <c r="D163" s="33"/>
      <c r="E163" s="33"/>
      <c r="F163" s="147"/>
      <c r="G163" s="148"/>
      <c r="H163" s="147"/>
      <c r="I163" s="147"/>
    </row>
    <row r="164" spans="1:9" ht="15.75" customHeight="1">
      <c r="A164" s="33"/>
      <c r="B164" s="33"/>
      <c r="C164" s="9"/>
      <c r="D164" s="33"/>
      <c r="E164" s="33"/>
      <c r="F164" s="147"/>
      <c r="G164" s="148"/>
      <c r="H164" s="147"/>
      <c r="I164" s="147"/>
    </row>
    <row r="165" spans="1:9" ht="15.75" customHeight="1">
      <c r="A165" s="33"/>
      <c r="B165" s="33"/>
      <c r="C165" s="9"/>
      <c r="D165" s="33"/>
      <c r="E165" s="33"/>
      <c r="F165" s="147"/>
      <c r="G165" s="148"/>
      <c r="H165" s="147"/>
      <c r="I165" s="147"/>
    </row>
    <row r="166" spans="1:9" ht="15.75" customHeight="1">
      <c r="A166" s="33"/>
      <c r="B166" s="33"/>
      <c r="C166" s="9"/>
      <c r="D166" s="33"/>
      <c r="E166" s="33"/>
      <c r="F166" s="147"/>
      <c r="G166" s="148"/>
      <c r="H166" s="147"/>
      <c r="I166" s="147"/>
    </row>
    <row r="167" spans="1:9" ht="15.75" customHeight="1">
      <c r="A167" s="33"/>
      <c r="B167" s="33"/>
      <c r="C167" s="9"/>
      <c r="D167" s="33"/>
      <c r="E167" s="33"/>
      <c r="F167" s="147"/>
      <c r="G167" s="148"/>
      <c r="H167" s="147"/>
      <c r="I167" s="147"/>
    </row>
    <row r="168" spans="1:9" ht="15.75" customHeight="1">
      <c r="A168" s="33"/>
      <c r="B168" s="33"/>
      <c r="C168" s="9"/>
      <c r="D168" s="33"/>
      <c r="E168" s="33"/>
      <c r="F168" s="147"/>
      <c r="G168" s="148"/>
      <c r="H168" s="147"/>
      <c r="I168" s="147"/>
    </row>
    <row r="169" spans="1:9" ht="15.75" customHeight="1">
      <c r="A169" s="33"/>
      <c r="B169" s="33"/>
      <c r="C169" s="9"/>
      <c r="D169" s="33"/>
      <c r="E169" s="33"/>
      <c r="F169" s="147"/>
      <c r="G169" s="148"/>
      <c r="H169" s="147"/>
      <c r="I169" s="147"/>
    </row>
    <row r="170" spans="1:9" ht="15.75" customHeight="1">
      <c r="A170" s="33"/>
      <c r="B170" s="33"/>
      <c r="C170" s="9"/>
      <c r="D170" s="33"/>
      <c r="E170" s="33"/>
      <c r="F170" s="147"/>
      <c r="G170" s="148"/>
      <c r="H170" s="147"/>
      <c r="I170" s="147"/>
    </row>
    <row r="171" spans="1:9" ht="15.75" customHeight="1">
      <c r="A171" s="33"/>
      <c r="B171" s="33"/>
      <c r="C171" s="9"/>
      <c r="D171" s="33"/>
      <c r="E171" s="33"/>
      <c r="F171" s="147"/>
      <c r="G171" s="148"/>
      <c r="H171" s="147"/>
      <c r="I171" s="147"/>
    </row>
    <row r="172" spans="1:9" ht="15.75" customHeight="1">
      <c r="A172" s="33"/>
      <c r="B172" s="33"/>
      <c r="C172" s="9"/>
      <c r="D172" s="33"/>
      <c r="E172" s="33"/>
      <c r="F172" s="147"/>
      <c r="G172" s="148"/>
      <c r="H172" s="147"/>
      <c r="I172" s="147"/>
    </row>
    <row r="173" spans="1:9" ht="15.75" customHeight="1">
      <c r="A173" s="33"/>
      <c r="B173" s="33"/>
      <c r="C173" s="9"/>
      <c r="D173" s="33"/>
      <c r="E173" s="33"/>
      <c r="F173" s="147"/>
      <c r="G173" s="148"/>
      <c r="H173" s="147"/>
      <c r="I173" s="147"/>
    </row>
    <row r="174" spans="1:9" ht="15.75" customHeight="1">
      <c r="A174" s="33"/>
      <c r="B174" s="33"/>
      <c r="C174" s="9"/>
      <c r="D174" s="33"/>
      <c r="E174" s="33"/>
      <c r="F174" s="147"/>
      <c r="G174" s="148"/>
      <c r="H174" s="147"/>
      <c r="I174" s="147"/>
    </row>
    <row r="175" spans="1:9" ht="15.75" customHeight="1">
      <c r="A175" s="33"/>
      <c r="B175" s="33"/>
      <c r="C175" s="9"/>
      <c r="D175" s="33"/>
      <c r="E175" s="33"/>
      <c r="F175" s="147"/>
      <c r="G175" s="148"/>
      <c r="H175" s="147"/>
      <c r="I175" s="147"/>
    </row>
    <row r="176" spans="1:9" ht="15.75" customHeight="1">
      <c r="A176" s="33"/>
      <c r="B176" s="33"/>
      <c r="C176" s="9"/>
      <c r="D176" s="33"/>
      <c r="E176" s="33"/>
      <c r="F176" s="147"/>
      <c r="G176" s="148"/>
      <c r="H176" s="147"/>
      <c r="I176" s="147"/>
    </row>
    <row r="177" spans="1:9" ht="15.75" customHeight="1">
      <c r="A177" s="33"/>
      <c r="B177" s="33"/>
      <c r="C177" s="9"/>
      <c r="D177" s="33"/>
      <c r="E177" s="33"/>
      <c r="F177" s="147"/>
      <c r="G177" s="148"/>
      <c r="H177" s="147"/>
      <c r="I177" s="147"/>
    </row>
    <row r="178" spans="1:9" ht="15.75" customHeight="1">
      <c r="A178" s="33"/>
      <c r="B178" s="33"/>
      <c r="C178" s="9"/>
      <c r="D178" s="33"/>
      <c r="E178" s="33"/>
      <c r="F178" s="147"/>
      <c r="G178" s="148"/>
      <c r="H178" s="147"/>
      <c r="I178" s="147"/>
    </row>
    <row r="179" spans="1:9" ht="15.75" customHeight="1">
      <c r="A179" s="33"/>
      <c r="B179" s="33"/>
      <c r="C179" s="9"/>
      <c r="D179" s="33"/>
      <c r="E179" s="33"/>
      <c r="F179" s="147"/>
      <c r="G179" s="148"/>
      <c r="H179" s="147"/>
      <c r="I179" s="147"/>
    </row>
    <row r="180" spans="1:9" ht="15.75" customHeight="1">
      <c r="A180" s="33"/>
      <c r="B180" s="33"/>
      <c r="C180" s="9"/>
      <c r="D180" s="33"/>
      <c r="E180" s="33"/>
      <c r="F180" s="147"/>
      <c r="G180" s="148"/>
      <c r="H180" s="147"/>
      <c r="I180" s="147"/>
    </row>
    <row r="181" spans="1:9" ht="15.75" customHeight="1">
      <c r="A181" s="33"/>
      <c r="B181" s="33"/>
      <c r="C181" s="9"/>
      <c r="D181" s="33"/>
      <c r="E181" s="33"/>
      <c r="F181" s="147"/>
      <c r="G181" s="148"/>
      <c r="H181" s="147"/>
      <c r="I181" s="147"/>
    </row>
    <row r="182" spans="1:9" ht="15.75" customHeight="1">
      <c r="A182" s="33"/>
      <c r="B182" s="33"/>
      <c r="C182" s="9"/>
      <c r="D182" s="33"/>
      <c r="E182" s="33"/>
      <c r="F182" s="147"/>
      <c r="G182" s="148"/>
      <c r="H182" s="147"/>
      <c r="I182" s="147"/>
    </row>
    <row r="183" spans="1:9" ht="15.75" customHeight="1">
      <c r="A183" s="33"/>
      <c r="B183" s="33"/>
      <c r="C183" s="9"/>
      <c r="D183" s="33"/>
      <c r="E183" s="33"/>
      <c r="F183" s="147"/>
      <c r="G183" s="148"/>
      <c r="H183" s="147"/>
      <c r="I183" s="147"/>
    </row>
    <row r="184" spans="1:9" ht="15.75" customHeight="1">
      <c r="A184" s="33"/>
      <c r="B184" s="33"/>
      <c r="C184" s="9"/>
      <c r="D184" s="33"/>
      <c r="E184" s="33"/>
      <c r="F184" s="147"/>
      <c r="G184" s="148"/>
      <c r="H184" s="147"/>
      <c r="I184" s="147"/>
    </row>
    <row r="185" spans="1:9" ht="15.75" customHeight="1">
      <c r="A185" s="33"/>
      <c r="B185" s="33"/>
      <c r="C185" s="9"/>
      <c r="D185" s="33"/>
      <c r="E185" s="33"/>
      <c r="F185" s="147"/>
      <c r="G185" s="148"/>
      <c r="H185" s="147"/>
      <c r="I185" s="147"/>
    </row>
    <row r="186" spans="1:9" ht="15.75" customHeight="1">
      <c r="A186" s="33"/>
      <c r="B186" s="33"/>
      <c r="C186" s="9"/>
      <c r="D186" s="33"/>
      <c r="E186" s="33"/>
      <c r="F186" s="147"/>
      <c r="G186" s="148"/>
      <c r="H186" s="147"/>
      <c r="I186" s="147"/>
    </row>
    <row r="187" spans="1:9" ht="15.75" customHeight="1">
      <c r="A187" s="33"/>
      <c r="B187" s="33"/>
      <c r="C187" s="9"/>
      <c r="D187" s="33"/>
      <c r="E187" s="33"/>
      <c r="F187" s="147"/>
      <c r="G187" s="148"/>
      <c r="H187" s="147"/>
      <c r="I187" s="147"/>
    </row>
    <row r="188" spans="1:9" ht="15.75" customHeight="1">
      <c r="A188" s="33"/>
      <c r="B188" s="33"/>
      <c r="C188" s="9"/>
      <c r="D188" s="33"/>
      <c r="E188" s="33"/>
      <c r="F188" s="147"/>
      <c r="G188" s="148"/>
      <c r="H188" s="147"/>
      <c r="I188" s="147"/>
    </row>
    <row r="189" spans="1:9" ht="15.75" customHeight="1">
      <c r="A189" s="33"/>
      <c r="B189" s="33"/>
      <c r="C189" s="9"/>
      <c r="D189" s="33"/>
      <c r="E189" s="33"/>
      <c r="F189" s="147"/>
      <c r="G189" s="148"/>
      <c r="H189" s="147"/>
      <c r="I189" s="147"/>
    </row>
    <row r="190" spans="1:9" ht="15.75" customHeight="1">
      <c r="A190" s="33"/>
      <c r="B190" s="33"/>
      <c r="C190" s="9"/>
      <c r="D190" s="33"/>
      <c r="E190" s="33"/>
      <c r="F190" s="147"/>
      <c r="G190" s="148"/>
      <c r="H190" s="147"/>
      <c r="I190" s="147"/>
    </row>
    <row r="191" spans="1:9" ht="15.75" customHeight="1">
      <c r="A191" s="33"/>
      <c r="B191" s="33"/>
      <c r="C191" s="9"/>
      <c r="D191" s="33"/>
      <c r="E191" s="33"/>
      <c r="F191" s="147"/>
      <c r="G191" s="148"/>
      <c r="H191" s="147"/>
      <c r="I191" s="147"/>
    </row>
    <row r="192" spans="1:9" ht="15.75" customHeight="1">
      <c r="A192" s="33"/>
      <c r="B192" s="33"/>
      <c r="C192" s="9"/>
      <c r="D192" s="33"/>
      <c r="E192" s="33"/>
      <c r="F192" s="147"/>
      <c r="G192" s="148"/>
      <c r="H192" s="147"/>
      <c r="I192" s="147"/>
    </row>
    <row r="193" spans="1:9" ht="15.75" customHeight="1">
      <c r="A193" s="33"/>
      <c r="B193" s="33"/>
      <c r="C193" s="9"/>
      <c r="D193" s="33"/>
      <c r="E193" s="33"/>
      <c r="F193" s="147"/>
      <c r="G193" s="148"/>
      <c r="H193" s="147"/>
      <c r="I193" s="147"/>
    </row>
    <row r="194" spans="1:9" ht="15.75" customHeight="1">
      <c r="A194" s="33"/>
      <c r="B194" s="33"/>
      <c r="C194" s="9"/>
      <c r="D194" s="33"/>
      <c r="E194" s="33"/>
      <c r="F194" s="147"/>
      <c r="G194" s="148"/>
      <c r="H194" s="147"/>
      <c r="I194" s="147"/>
    </row>
    <row r="195" spans="1:9" ht="15.75" customHeight="1">
      <c r="A195" s="33"/>
      <c r="B195" s="33"/>
      <c r="C195" s="9"/>
      <c r="D195" s="33"/>
      <c r="E195" s="33"/>
      <c r="F195" s="147"/>
      <c r="G195" s="148"/>
      <c r="H195" s="147"/>
      <c r="I195" s="147"/>
    </row>
    <row r="196" spans="1:9" ht="15.75" customHeight="1">
      <c r="A196" s="33"/>
      <c r="B196" s="33"/>
      <c r="C196" s="9"/>
      <c r="D196" s="33"/>
      <c r="E196" s="33"/>
      <c r="F196" s="147"/>
      <c r="G196" s="148"/>
      <c r="H196" s="147"/>
      <c r="I196" s="147"/>
    </row>
    <row r="197" spans="1:9" ht="15.75" customHeight="1">
      <c r="A197" s="33"/>
      <c r="B197" s="33"/>
      <c r="C197" s="9"/>
      <c r="D197" s="33"/>
      <c r="E197" s="33"/>
      <c r="F197" s="147"/>
      <c r="G197" s="148"/>
      <c r="H197" s="147"/>
      <c r="I197" s="147"/>
    </row>
    <row r="198" spans="1:9" ht="15.75" customHeight="1">
      <c r="A198" s="33"/>
      <c r="B198" s="33"/>
      <c r="C198" s="9"/>
      <c r="D198" s="33"/>
      <c r="E198" s="33"/>
      <c r="F198" s="147"/>
      <c r="G198" s="148"/>
      <c r="H198" s="147"/>
      <c r="I198" s="147"/>
    </row>
    <row r="199" spans="1:9" ht="15.75" customHeight="1">
      <c r="A199" s="33"/>
      <c r="B199" s="33"/>
      <c r="C199" s="9"/>
      <c r="D199" s="33"/>
      <c r="E199" s="33"/>
      <c r="F199" s="147"/>
      <c r="G199" s="148"/>
      <c r="H199" s="147"/>
      <c r="I199" s="147"/>
    </row>
    <row r="200" spans="1:9" ht="15.75" customHeight="1">
      <c r="A200" s="33"/>
      <c r="B200" s="33"/>
      <c r="C200" s="9"/>
      <c r="D200" s="33"/>
      <c r="E200" s="33"/>
      <c r="F200" s="147"/>
      <c r="G200" s="148"/>
      <c r="H200" s="147"/>
      <c r="I200" s="147"/>
    </row>
    <row r="201" spans="1:9" ht="15.75" customHeight="1">
      <c r="A201" s="33"/>
      <c r="B201" s="33"/>
      <c r="C201" s="9"/>
      <c r="D201" s="33"/>
      <c r="E201" s="33"/>
      <c r="F201" s="147"/>
      <c r="G201" s="148"/>
      <c r="H201" s="147"/>
      <c r="I201" s="147"/>
    </row>
    <row r="202" spans="1:9" ht="15.75" customHeight="1">
      <c r="A202" s="33"/>
      <c r="B202" s="33"/>
      <c r="C202" s="9"/>
      <c r="D202" s="33"/>
      <c r="E202" s="33"/>
      <c r="F202" s="147"/>
      <c r="G202" s="148"/>
      <c r="H202" s="147"/>
      <c r="I202" s="147"/>
    </row>
    <row r="203" spans="1:9" ht="15.75" customHeight="1">
      <c r="A203" s="33"/>
      <c r="B203" s="33"/>
      <c r="C203" s="9"/>
      <c r="D203" s="33"/>
      <c r="E203" s="33"/>
      <c r="F203" s="147"/>
      <c r="G203" s="148"/>
      <c r="H203" s="147"/>
      <c r="I203" s="147"/>
    </row>
    <row r="204" spans="1:9" ht="15.75" customHeight="1">
      <c r="A204" s="33"/>
      <c r="B204" s="33"/>
      <c r="C204" s="9"/>
      <c r="D204" s="33"/>
      <c r="E204" s="33"/>
      <c r="F204" s="147"/>
      <c r="G204" s="148"/>
      <c r="H204" s="147"/>
      <c r="I204" s="147"/>
    </row>
    <row r="205" spans="1:9" ht="15.75" customHeight="1">
      <c r="A205" s="33"/>
      <c r="B205" s="33"/>
      <c r="C205" s="9"/>
      <c r="D205" s="33"/>
      <c r="E205" s="33"/>
      <c r="F205" s="147"/>
      <c r="G205" s="148"/>
      <c r="H205" s="147"/>
      <c r="I205" s="147"/>
    </row>
    <row r="206" spans="1:9" ht="15.75" customHeight="1">
      <c r="A206" s="33"/>
      <c r="B206" s="33"/>
      <c r="C206" s="9"/>
      <c r="D206" s="33"/>
      <c r="E206" s="33"/>
      <c r="F206" s="147"/>
      <c r="G206" s="148"/>
      <c r="H206" s="147"/>
      <c r="I206" s="147"/>
    </row>
    <row r="207" spans="1:9" ht="15.75" customHeight="1">
      <c r="A207" s="33"/>
      <c r="B207" s="33"/>
      <c r="C207" s="9"/>
      <c r="D207" s="33"/>
      <c r="E207" s="33"/>
      <c r="F207" s="147"/>
      <c r="G207" s="148"/>
      <c r="H207" s="147"/>
      <c r="I207" s="147"/>
    </row>
    <row r="208" spans="1:9" ht="15.75" customHeight="1">
      <c r="A208" s="33"/>
      <c r="B208" s="33"/>
      <c r="C208" s="9"/>
      <c r="D208" s="33"/>
      <c r="E208" s="33"/>
      <c r="F208" s="147"/>
      <c r="G208" s="148"/>
      <c r="H208" s="147"/>
      <c r="I208" s="147"/>
    </row>
    <row r="209" spans="1:9" ht="15.75" customHeight="1">
      <c r="A209" s="33"/>
      <c r="B209" s="33"/>
      <c r="C209" s="9"/>
      <c r="D209" s="33"/>
      <c r="E209" s="33"/>
      <c r="F209" s="147"/>
      <c r="G209" s="148"/>
      <c r="H209" s="147"/>
      <c r="I209" s="147"/>
    </row>
    <row r="210" spans="1:9" ht="15.75" customHeight="1">
      <c r="A210" s="33"/>
      <c r="B210" s="33"/>
      <c r="C210" s="9"/>
      <c r="D210" s="33"/>
      <c r="E210" s="33"/>
      <c r="F210" s="147"/>
      <c r="G210" s="148"/>
      <c r="H210" s="147"/>
      <c r="I210" s="147"/>
    </row>
    <row r="211" spans="1:9" ht="15.75" customHeight="1">
      <c r="A211" s="33"/>
      <c r="B211" s="33"/>
      <c r="C211" s="9"/>
      <c r="D211" s="33"/>
      <c r="E211" s="33"/>
      <c r="F211" s="147"/>
      <c r="G211" s="148"/>
      <c r="H211" s="147"/>
      <c r="I211" s="147"/>
    </row>
    <row r="212" spans="1:9" ht="15.75" customHeight="1">
      <c r="A212" s="33"/>
      <c r="B212" s="33"/>
      <c r="C212" s="9"/>
      <c r="D212" s="33"/>
      <c r="E212" s="33"/>
      <c r="F212" s="147"/>
      <c r="G212" s="148"/>
      <c r="H212" s="147"/>
      <c r="I212" s="147"/>
    </row>
    <row r="213" spans="1:9" ht="15.75" customHeight="1">
      <c r="A213" s="33"/>
      <c r="B213" s="33"/>
      <c r="C213" s="9"/>
      <c r="D213" s="33"/>
      <c r="E213" s="33"/>
      <c r="F213" s="147"/>
      <c r="G213" s="148"/>
      <c r="H213" s="147"/>
      <c r="I213" s="147"/>
    </row>
    <row r="214" spans="1:9" ht="15.75" customHeight="1">
      <c r="A214" s="33"/>
      <c r="B214" s="33"/>
      <c r="C214" s="9"/>
      <c r="D214" s="33"/>
      <c r="E214" s="33"/>
      <c r="F214" s="147"/>
      <c r="G214" s="148"/>
      <c r="H214" s="147"/>
      <c r="I214" s="147"/>
    </row>
    <row r="215" spans="1:9" ht="15.75" customHeight="1">
      <c r="A215" s="33"/>
      <c r="B215" s="33"/>
      <c r="C215" s="9"/>
      <c r="D215" s="33"/>
      <c r="E215" s="33"/>
      <c r="F215" s="147"/>
      <c r="G215" s="148"/>
      <c r="H215" s="147"/>
      <c r="I215" s="147"/>
    </row>
    <row r="216" spans="1:9" ht="15.75" customHeight="1">
      <c r="A216" s="33"/>
      <c r="B216" s="33"/>
      <c r="C216" s="9"/>
      <c r="D216" s="33"/>
      <c r="E216" s="33"/>
      <c r="F216" s="147"/>
      <c r="G216" s="148"/>
      <c r="H216" s="147"/>
      <c r="I216" s="147"/>
    </row>
    <row r="217" spans="1:9" ht="15.75" customHeight="1">
      <c r="A217" s="33"/>
      <c r="B217" s="33"/>
      <c r="C217" s="9"/>
      <c r="D217" s="33"/>
      <c r="E217" s="33"/>
      <c r="F217" s="147"/>
      <c r="G217" s="148"/>
      <c r="H217" s="147"/>
      <c r="I217" s="147"/>
    </row>
    <row r="218" spans="1:9" ht="15.75" customHeight="1">
      <c r="A218" s="33"/>
      <c r="B218" s="33"/>
      <c r="C218" s="9"/>
      <c r="D218" s="33"/>
      <c r="E218" s="33"/>
      <c r="F218" s="147"/>
      <c r="G218" s="148"/>
      <c r="H218" s="147"/>
      <c r="I218" s="147"/>
    </row>
    <row r="219" spans="1:9" ht="15.75" customHeight="1">
      <c r="A219" s="33"/>
      <c r="B219" s="33"/>
      <c r="C219" s="9"/>
      <c r="D219" s="33"/>
      <c r="E219" s="33"/>
      <c r="F219" s="147"/>
      <c r="G219" s="148"/>
      <c r="H219" s="147"/>
      <c r="I219" s="147"/>
    </row>
    <row r="220" spans="1:9" ht="15.75" customHeight="1">
      <c r="A220" s="33"/>
      <c r="B220" s="33"/>
      <c r="C220" s="9"/>
      <c r="D220" s="33"/>
      <c r="E220" s="33"/>
      <c r="F220" s="147"/>
      <c r="G220" s="148"/>
      <c r="H220" s="147"/>
      <c r="I220" s="147"/>
    </row>
    <row r="221" spans="1:9" ht="15.75" customHeight="1">
      <c r="A221" s="33"/>
      <c r="B221" s="33"/>
      <c r="C221" s="9"/>
      <c r="D221" s="33"/>
      <c r="E221" s="33"/>
      <c r="F221" s="147"/>
      <c r="G221" s="148"/>
      <c r="H221" s="147"/>
      <c r="I221" s="147"/>
    </row>
    <row r="222" spans="1:9" ht="15.75" customHeight="1">
      <c r="A222" s="33"/>
      <c r="B222" s="33"/>
      <c r="C222" s="9"/>
      <c r="D222" s="33"/>
      <c r="E222" s="33"/>
      <c r="F222" s="147"/>
      <c r="G222" s="148"/>
      <c r="H222" s="147"/>
      <c r="I222" s="147"/>
    </row>
    <row r="223" spans="1:9" ht="15.75" customHeight="1">
      <c r="A223" s="33"/>
      <c r="B223" s="33"/>
      <c r="C223" s="9"/>
      <c r="D223" s="33"/>
      <c r="E223" s="33"/>
      <c r="F223" s="147"/>
      <c r="G223" s="148"/>
      <c r="H223" s="147"/>
      <c r="I223" s="147"/>
    </row>
    <row r="224" spans="1:9" ht="15.75" customHeight="1">
      <c r="A224" s="33"/>
      <c r="B224" s="33"/>
      <c r="C224" s="9"/>
      <c r="D224" s="33"/>
      <c r="E224" s="33"/>
      <c r="F224" s="147"/>
      <c r="G224" s="148"/>
      <c r="H224" s="147"/>
      <c r="I224" s="147"/>
    </row>
    <row r="225" spans="1:9" ht="15.75" customHeight="1">
      <c r="A225" s="33"/>
      <c r="B225" s="33"/>
      <c r="C225" s="9"/>
      <c r="D225" s="33"/>
      <c r="E225" s="33"/>
      <c r="F225" s="147"/>
      <c r="G225" s="148"/>
      <c r="H225" s="147"/>
      <c r="I225" s="147"/>
    </row>
    <row r="226" spans="1:9" ht="15.75" customHeight="1">
      <c r="A226" s="33"/>
      <c r="B226" s="33"/>
      <c r="C226" s="9"/>
      <c r="D226" s="33"/>
      <c r="E226" s="33"/>
      <c r="F226" s="147"/>
      <c r="G226" s="148"/>
      <c r="H226" s="147"/>
      <c r="I226" s="147"/>
    </row>
    <row r="227" spans="1:9" ht="15.75" customHeight="1">
      <c r="A227" s="33"/>
      <c r="B227" s="33"/>
      <c r="C227" s="9"/>
      <c r="D227" s="33"/>
      <c r="E227" s="33"/>
      <c r="F227" s="147"/>
      <c r="G227" s="148"/>
      <c r="H227" s="147"/>
      <c r="I227" s="147"/>
    </row>
    <row r="228" spans="1:9" ht="15.75" customHeight="1">
      <c r="A228" s="33"/>
      <c r="B228" s="33"/>
      <c r="C228" s="9"/>
      <c r="D228" s="33"/>
      <c r="E228" s="33"/>
      <c r="F228" s="147"/>
      <c r="G228" s="148"/>
      <c r="H228" s="147"/>
      <c r="I228" s="147"/>
    </row>
    <row r="229" spans="1:9" ht="15.75" customHeight="1">
      <c r="A229" s="33"/>
      <c r="B229" s="33"/>
      <c r="C229" s="9"/>
      <c r="D229" s="33"/>
      <c r="E229" s="33"/>
      <c r="F229" s="147"/>
      <c r="G229" s="148"/>
      <c r="H229" s="147"/>
      <c r="I229" s="147"/>
    </row>
    <row r="230" spans="1:9" ht="15.75" customHeight="1">
      <c r="A230" s="33"/>
      <c r="B230" s="33"/>
      <c r="C230" s="9"/>
      <c r="D230" s="33"/>
      <c r="E230" s="33"/>
      <c r="F230" s="147"/>
      <c r="G230" s="148"/>
      <c r="H230" s="147"/>
      <c r="I230" s="147"/>
    </row>
    <row r="231" spans="1:9" ht="15.75" customHeight="1">
      <c r="A231" s="33"/>
      <c r="B231" s="33"/>
      <c r="C231" s="9"/>
      <c r="D231" s="33"/>
      <c r="E231" s="33"/>
      <c r="F231" s="147"/>
      <c r="G231" s="148"/>
      <c r="H231" s="147"/>
      <c r="I231" s="147"/>
    </row>
    <row r="232" spans="1:9" ht="15.75" customHeight="1">
      <c r="A232" s="33"/>
      <c r="B232" s="33"/>
      <c r="C232" s="9"/>
      <c r="D232" s="33"/>
      <c r="E232" s="33"/>
      <c r="F232" s="147"/>
      <c r="G232" s="148"/>
      <c r="H232" s="147"/>
      <c r="I232" s="147"/>
    </row>
    <row r="233" spans="1:9" ht="15.75" customHeight="1">
      <c r="A233" s="33"/>
      <c r="B233" s="33"/>
      <c r="C233" s="9"/>
      <c r="D233" s="33"/>
      <c r="E233" s="33"/>
      <c r="F233" s="147"/>
      <c r="G233" s="148"/>
      <c r="H233" s="147"/>
      <c r="I233" s="147"/>
    </row>
    <row r="234" spans="1:9" ht="15.75" customHeight="1">
      <c r="A234" s="33"/>
      <c r="B234" s="33"/>
      <c r="C234" s="9"/>
      <c r="D234" s="33"/>
      <c r="E234" s="33"/>
      <c r="F234" s="147"/>
      <c r="G234" s="148"/>
      <c r="H234" s="147"/>
      <c r="I234" s="147"/>
    </row>
    <row r="235" spans="1:9" ht="15.75" customHeight="1">
      <c r="A235" s="33"/>
      <c r="B235" s="33"/>
      <c r="C235" s="9"/>
      <c r="D235" s="33"/>
      <c r="E235" s="33"/>
      <c r="F235" s="147"/>
      <c r="G235" s="148"/>
      <c r="H235" s="147"/>
      <c r="I235" s="147"/>
    </row>
    <row r="236" spans="1:9" ht="15.75" customHeight="1">
      <c r="A236" s="33"/>
      <c r="B236" s="33"/>
      <c r="C236" s="9"/>
      <c r="D236" s="33"/>
      <c r="E236" s="33"/>
      <c r="F236" s="147"/>
      <c r="G236" s="148"/>
      <c r="H236" s="147"/>
      <c r="I236" s="147"/>
    </row>
    <row r="237" spans="1:9" ht="15.75" customHeight="1">
      <c r="A237" s="33"/>
      <c r="B237" s="33"/>
      <c r="C237" s="9"/>
      <c r="D237" s="33"/>
      <c r="E237" s="33"/>
      <c r="F237" s="147"/>
      <c r="G237" s="148"/>
      <c r="H237" s="147"/>
      <c r="I237" s="147"/>
    </row>
    <row r="238" spans="1:9" ht="15.75" customHeight="1">
      <c r="A238" s="33"/>
      <c r="B238" s="33"/>
      <c r="C238" s="9"/>
      <c r="D238" s="33"/>
      <c r="E238" s="33"/>
      <c r="F238" s="147"/>
      <c r="G238" s="148"/>
      <c r="H238" s="147"/>
      <c r="I238" s="147"/>
    </row>
    <row r="239" spans="1:9" ht="15.75" customHeight="1">
      <c r="A239" s="33"/>
      <c r="B239" s="33"/>
      <c r="C239" s="9"/>
      <c r="D239" s="33"/>
      <c r="E239" s="33"/>
      <c r="F239" s="147"/>
      <c r="G239" s="148"/>
      <c r="H239" s="147"/>
      <c r="I239" s="147"/>
    </row>
    <row r="240" spans="1:9" ht="15.75" customHeight="1">
      <c r="A240" s="33"/>
      <c r="B240" s="33"/>
      <c r="C240" s="9"/>
      <c r="D240" s="33"/>
      <c r="E240" s="33"/>
      <c r="F240" s="147"/>
      <c r="G240" s="148"/>
      <c r="H240" s="147"/>
      <c r="I240" s="147"/>
    </row>
    <row r="241" spans="1:9" ht="15.75" customHeight="1">
      <c r="A241" s="33"/>
      <c r="B241" s="33"/>
      <c r="C241" s="9"/>
      <c r="D241" s="33"/>
      <c r="E241" s="33"/>
      <c r="F241" s="147"/>
      <c r="G241" s="148"/>
      <c r="H241" s="147"/>
      <c r="I241" s="147"/>
    </row>
    <row r="242" spans="1:9" ht="15.75" customHeight="1">
      <c r="A242" s="33"/>
      <c r="B242" s="33"/>
      <c r="C242" s="9"/>
      <c r="D242" s="33"/>
      <c r="E242" s="33"/>
      <c r="F242" s="147"/>
      <c r="G242" s="148"/>
      <c r="H242" s="147"/>
      <c r="I242" s="147"/>
    </row>
    <row r="243" spans="1:9" ht="15.75" customHeight="1">
      <c r="A243" s="33"/>
      <c r="B243" s="33"/>
      <c r="C243" s="9"/>
      <c r="D243" s="33"/>
      <c r="E243" s="33"/>
      <c r="F243" s="147"/>
      <c r="G243" s="148"/>
      <c r="H243" s="147"/>
      <c r="I243" s="147"/>
    </row>
    <row r="244" spans="1:9" ht="15.75" customHeight="1">
      <c r="A244" s="33"/>
      <c r="B244" s="33"/>
      <c r="C244" s="9"/>
      <c r="D244" s="33"/>
      <c r="E244" s="33"/>
      <c r="F244" s="147"/>
      <c r="G244" s="148"/>
      <c r="H244" s="147"/>
      <c r="I244" s="147"/>
    </row>
    <row r="245" spans="1:9" ht="15.75" customHeight="1">
      <c r="A245" s="33"/>
      <c r="B245" s="33"/>
      <c r="C245" s="9"/>
      <c r="D245" s="33"/>
      <c r="E245" s="33"/>
      <c r="F245" s="147"/>
      <c r="G245" s="148"/>
      <c r="H245" s="147"/>
      <c r="I245" s="147"/>
    </row>
    <row r="246" spans="1:9" ht="15.75" customHeight="1">
      <c r="A246" s="33"/>
      <c r="B246" s="33"/>
      <c r="C246" s="9"/>
      <c r="D246" s="33"/>
      <c r="E246" s="33"/>
      <c r="F246" s="147"/>
      <c r="G246" s="148"/>
      <c r="H246" s="147"/>
      <c r="I246" s="147"/>
    </row>
    <row r="247" spans="1:9" ht="15.75" customHeight="1">
      <c r="A247" s="33"/>
      <c r="B247" s="33"/>
      <c r="C247" s="9"/>
      <c r="D247" s="33"/>
      <c r="E247" s="33"/>
    </row>
    <row r="248" spans="1:9" ht="15.75" customHeight="1">
      <c r="A248" s="33"/>
      <c r="B248" s="33"/>
      <c r="C248" s="9"/>
      <c r="D248" s="33"/>
      <c r="E248" s="33"/>
    </row>
    <row r="249" spans="1:9" ht="15.75" customHeight="1">
      <c r="A249" s="33"/>
      <c r="B249" s="33"/>
      <c r="C249" s="9"/>
      <c r="D249" s="33"/>
      <c r="E249" s="33"/>
    </row>
    <row r="250" spans="1:9" ht="15.75" customHeight="1">
      <c r="A250" s="33"/>
      <c r="B250" s="33"/>
      <c r="C250" s="9"/>
      <c r="D250" s="33"/>
      <c r="E250" s="33"/>
    </row>
    <row r="251" spans="1:9" ht="15.75" customHeight="1">
      <c r="A251" s="33"/>
      <c r="B251" s="33"/>
      <c r="C251" s="9"/>
      <c r="D251" s="33"/>
      <c r="E251" s="33"/>
    </row>
    <row r="252" spans="1:9" ht="15.75" customHeight="1">
      <c r="A252" s="33"/>
      <c r="B252" s="33"/>
      <c r="C252" s="9"/>
      <c r="D252" s="33"/>
      <c r="E252" s="33"/>
    </row>
    <row r="253" spans="1:9" ht="15.75" customHeight="1">
      <c r="A253" s="33"/>
      <c r="B253" s="33"/>
      <c r="C253" s="9"/>
      <c r="D253" s="33"/>
      <c r="E253" s="33"/>
    </row>
    <row r="254" spans="1:9" ht="15.75" customHeight="1">
      <c r="A254" s="33"/>
      <c r="B254" s="33"/>
      <c r="C254" s="9"/>
      <c r="D254" s="33"/>
      <c r="E254" s="33"/>
    </row>
    <row r="255" spans="1:9" ht="15.75" customHeight="1">
      <c r="A255" s="33"/>
      <c r="B255" s="33"/>
      <c r="C255" s="9"/>
      <c r="D255" s="33"/>
      <c r="E255" s="33"/>
    </row>
    <row r="256" spans="1:9" ht="15.75" customHeight="1">
      <c r="A256" s="33"/>
      <c r="B256" s="33"/>
      <c r="C256" s="9"/>
      <c r="D256" s="33"/>
      <c r="E256" s="33"/>
    </row>
    <row r="257" spans="1:5" ht="15.75" customHeight="1">
      <c r="A257" s="33"/>
      <c r="B257" s="33"/>
      <c r="C257" s="9"/>
      <c r="D257" s="33"/>
      <c r="E257" s="33"/>
    </row>
    <row r="258" spans="1:5" ht="15.75" customHeight="1">
      <c r="A258" s="32"/>
      <c r="B258" s="32"/>
      <c r="C258" s="9"/>
      <c r="D258" s="33"/>
      <c r="E258" s="32"/>
    </row>
    <row r="259" spans="1:5" ht="15.75" customHeight="1">
      <c r="A259" s="32"/>
      <c r="B259" s="32"/>
      <c r="C259" s="10"/>
      <c r="D259" s="33"/>
      <c r="E259" s="32"/>
    </row>
    <row r="260" spans="1:5" ht="15.75" customHeight="1">
      <c r="A260" s="32"/>
      <c r="B260" s="32"/>
      <c r="C260" s="10"/>
      <c r="D260" s="33"/>
      <c r="E260" s="32"/>
    </row>
    <row r="261" spans="1:5" ht="15.75" customHeight="1">
      <c r="A261" s="32"/>
      <c r="B261" s="32"/>
      <c r="C261" s="10"/>
      <c r="D261" s="33"/>
      <c r="E261" s="32"/>
    </row>
    <row r="262" spans="1:5" ht="15.75" customHeight="1">
      <c r="A262" s="32"/>
      <c r="B262" s="32"/>
      <c r="C262" s="10"/>
      <c r="D262" s="32"/>
      <c r="E262" s="32"/>
    </row>
    <row r="263" spans="1:5" ht="15.75" customHeight="1">
      <c r="A263" s="32"/>
      <c r="B263" s="32"/>
      <c r="C263" s="10"/>
      <c r="D263" s="32"/>
      <c r="E263" s="32"/>
    </row>
    <row r="264" spans="1:5" ht="15.75" customHeight="1">
      <c r="A264" s="32"/>
      <c r="B264" s="32"/>
      <c r="C264" s="10"/>
      <c r="D264" s="32"/>
      <c r="E264" s="32"/>
    </row>
    <row r="265" spans="1:5" ht="15.75" customHeight="1">
      <c r="A265" s="32"/>
      <c r="B265" s="32"/>
      <c r="C265" s="10"/>
      <c r="D265" s="32"/>
      <c r="E265" s="32"/>
    </row>
    <row r="266" spans="1:5" ht="15.75" customHeight="1">
      <c r="A266" s="32"/>
      <c r="B266" s="32"/>
      <c r="C266" s="10"/>
      <c r="D266" s="32"/>
      <c r="E266" s="32"/>
    </row>
    <row r="267" spans="1:5" ht="15.75" customHeight="1">
      <c r="A267" s="32"/>
      <c r="B267" s="32"/>
      <c r="C267" s="10"/>
      <c r="D267" s="32"/>
      <c r="E267" s="32"/>
    </row>
    <row r="268" spans="1:5" ht="15.75" customHeight="1">
      <c r="A268" s="32"/>
      <c r="B268" s="32"/>
      <c r="C268" s="10"/>
      <c r="D268" s="32"/>
      <c r="E268" s="32"/>
    </row>
    <row r="269" spans="1:5" ht="15.75" customHeight="1">
      <c r="A269" s="32"/>
      <c r="B269" s="32"/>
      <c r="C269" s="10"/>
      <c r="D269" s="32"/>
      <c r="E269" s="32"/>
    </row>
    <row r="270" spans="1:5" ht="15.75" customHeight="1">
      <c r="A270" s="32"/>
      <c r="B270" s="32"/>
      <c r="C270" s="10"/>
      <c r="D270" s="32"/>
      <c r="E270" s="32"/>
    </row>
    <row r="271" spans="1:5" ht="15.75" customHeight="1">
      <c r="A271" s="32"/>
      <c r="B271" s="32"/>
      <c r="C271" s="10"/>
      <c r="D271" s="32"/>
      <c r="E271" s="32"/>
    </row>
    <row r="272" spans="1:5" ht="15.75" customHeight="1">
      <c r="A272" s="32"/>
      <c r="B272" s="32"/>
      <c r="C272" s="10"/>
      <c r="D272" s="32"/>
      <c r="E272" s="32"/>
    </row>
    <row r="273" spans="1:5" ht="15.75" customHeight="1">
      <c r="A273" s="32"/>
      <c r="B273" s="32"/>
      <c r="C273" s="10"/>
      <c r="D273" s="32"/>
      <c r="E273" s="32"/>
    </row>
    <row r="274" spans="1:5" ht="15.75" customHeight="1">
      <c r="A274" s="32"/>
      <c r="B274" s="32"/>
      <c r="C274" s="10"/>
      <c r="D274" s="32"/>
      <c r="E274" s="32"/>
    </row>
    <row r="275" spans="1:5" ht="15.75" customHeight="1">
      <c r="A275" s="32"/>
      <c r="B275" s="32"/>
      <c r="C275" s="10"/>
      <c r="D275" s="32"/>
      <c r="E275" s="32"/>
    </row>
    <row r="276" spans="1:5" ht="15.75" customHeight="1">
      <c r="A276" s="32"/>
      <c r="B276" s="32"/>
      <c r="C276" s="10"/>
      <c r="D276" s="32"/>
      <c r="E276" s="32"/>
    </row>
    <row r="277" spans="1:5" ht="15.75" customHeight="1">
      <c r="A277" s="32"/>
      <c r="B277" s="32"/>
      <c r="C277" s="10"/>
      <c r="D277" s="32"/>
      <c r="E277" s="32"/>
    </row>
    <row r="278" spans="1:5" ht="15.75" customHeight="1">
      <c r="A278" s="32"/>
      <c r="B278" s="32"/>
      <c r="C278" s="10"/>
      <c r="D278" s="32"/>
      <c r="E278" s="32"/>
    </row>
    <row r="279" spans="1:5" ht="15.75" customHeight="1">
      <c r="A279" s="32"/>
      <c r="B279" s="32"/>
      <c r="C279" s="10"/>
      <c r="D279" s="32"/>
      <c r="E279" s="32"/>
    </row>
    <row r="280" spans="1:5" ht="15.75" customHeight="1">
      <c r="A280" s="32"/>
      <c r="B280" s="32"/>
      <c r="C280" s="10"/>
      <c r="D280" s="32"/>
      <c r="E280" s="32"/>
    </row>
    <row r="281" spans="1:5" ht="15.75" customHeight="1">
      <c r="A281" s="32"/>
      <c r="B281" s="32"/>
      <c r="C281" s="10"/>
      <c r="D281" s="32"/>
      <c r="E281" s="32"/>
    </row>
    <row r="282" spans="1:5" ht="15.75" customHeight="1">
      <c r="A282" s="32"/>
      <c r="B282" s="32"/>
      <c r="C282" s="10"/>
      <c r="D282" s="32"/>
      <c r="E282" s="32"/>
    </row>
    <row r="283" spans="1:5" ht="15.75" customHeight="1">
      <c r="A283" s="32"/>
      <c r="B283" s="32"/>
      <c r="C283" s="10"/>
      <c r="D283" s="32"/>
      <c r="E283" s="32"/>
    </row>
    <row r="284" spans="1:5" ht="15.75" customHeight="1">
      <c r="A284" s="32"/>
      <c r="B284" s="32"/>
      <c r="C284" s="10"/>
      <c r="D284" s="32"/>
      <c r="E284" s="32"/>
    </row>
    <row r="285" spans="1:5" ht="15.75" customHeight="1">
      <c r="A285" s="32"/>
      <c r="B285" s="32"/>
      <c r="C285" s="10"/>
      <c r="D285" s="32"/>
      <c r="E285" s="32"/>
    </row>
    <row r="286" spans="1:5" ht="15.75" customHeight="1">
      <c r="A286" s="32"/>
      <c r="B286" s="32"/>
      <c r="C286" s="10"/>
      <c r="D286" s="32"/>
      <c r="E286" s="32"/>
    </row>
    <row r="287" spans="1:5" ht="15.75" customHeight="1">
      <c r="A287" s="32"/>
      <c r="B287" s="32"/>
      <c r="C287" s="10"/>
      <c r="D287" s="32"/>
      <c r="E287" s="32"/>
    </row>
    <row r="288" spans="1:5" ht="15.75" customHeight="1">
      <c r="A288" s="32"/>
      <c r="B288" s="32"/>
      <c r="C288" s="10"/>
      <c r="D288" s="32"/>
      <c r="E288" s="32"/>
    </row>
    <row r="289" spans="1:5" ht="15.75" customHeight="1">
      <c r="A289" s="32"/>
      <c r="B289" s="32"/>
      <c r="C289" s="10"/>
      <c r="D289" s="32"/>
      <c r="E289" s="32"/>
    </row>
    <row r="290" spans="1:5" ht="15.75" customHeight="1">
      <c r="A290" s="32"/>
      <c r="B290" s="32"/>
      <c r="C290" s="10"/>
      <c r="D290" s="32"/>
      <c r="E290" s="32"/>
    </row>
    <row r="291" spans="1:5" ht="15.75" customHeight="1">
      <c r="A291" s="32"/>
      <c r="B291" s="32"/>
      <c r="C291" s="10"/>
      <c r="D291" s="32"/>
      <c r="E291" s="32"/>
    </row>
    <row r="292" spans="1:5" ht="15.75" customHeight="1">
      <c r="A292" s="32"/>
      <c r="B292" s="32"/>
      <c r="C292" s="10"/>
      <c r="D292" s="32"/>
      <c r="E292" s="32"/>
    </row>
    <row r="293" spans="1:5" ht="15.75" customHeight="1">
      <c r="A293" s="32"/>
      <c r="B293" s="32"/>
      <c r="C293" s="10"/>
      <c r="D293" s="32"/>
      <c r="E293" s="32"/>
    </row>
    <row r="294" spans="1:5" ht="15.75" customHeight="1">
      <c r="A294" s="32"/>
      <c r="B294" s="32"/>
      <c r="C294" s="10"/>
      <c r="D294" s="32"/>
      <c r="E294" s="32"/>
    </row>
    <row r="295" spans="1:5" ht="15.75" customHeight="1">
      <c r="A295" s="32"/>
      <c r="B295" s="32"/>
      <c r="C295" s="10"/>
      <c r="D295" s="32"/>
      <c r="E295" s="32"/>
    </row>
    <row r="296" spans="1:5" ht="15.75" customHeight="1">
      <c r="A296" s="32"/>
      <c r="B296" s="32"/>
      <c r="C296" s="10"/>
      <c r="D296" s="32"/>
      <c r="E296" s="32"/>
    </row>
    <row r="297" spans="1:5" ht="15.75" customHeight="1">
      <c r="A297" s="32"/>
      <c r="B297" s="32"/>
      <c r="C297" s="10"/>
      <c r="D297" s="32"/>
      <c r="E297" s="32"/>
    </row>
    <row r="298" spans="1:5" ht="15.75" customHeight="1">
      <c r="A298" s="32"/>
      <c r="B298" s="32"/>
      <c r="C298" s="10"/>
      <c r="D298" s="32"/>
      <c r="E298" s="32"/>
    </row>
    <row r="299" spans="1:5" ht="15.75" customHeight="1">
      <c r="A299" s="32"/>
      <c r="B299" s="32"/>
      <c r="C299" s="10"/>
      <c r="D299" s="32"/>
      <c r="E299" s="32"/>
    </row>
    <row r="300" spans="1:5" ht="15.75" customHeight="1">
      <c r="A300" s="32"/>
      <c r="B300" s="32"/>
      <c r="C300" s="10"/>
      <c r="D300" s="32"/>
      <c r="E300" s="32"/>
    </row>
    <row r="301" spans="1:5" ht="15.75" customHeight="1">
      <c r="A301" s="32"/>
      <c r="B301" s="32"/>
      <c r="C301" s="10"/>
      <c r="D301" s="32"/>
      <c r="E301" s="32"/>
    </row>
    <row r="302" spans="1:5" ht="15.75" customHeight="1">
      <c r="A302" s="32"/>
      <c r="B302" s="32"/>
      <c r="C302" s="10"/>
      <c r="D302" s="32"/>
      <c r="E302" s="32"/>
    </row>
    <row r="303" spans="1:5" ht="15.75" customHeight="1">
      <c r="A303" s="32"/>
      <c r="B303" s="32"/>
      <c r="C303" s="10"/>
      <c r="D303" s="32"/>
      <c r="E303" s="32"/>
    </row>
    <row r="304" spans="1:5" ht="15.75" customHeight="1">
      <c r="A304" s="32"/>
      <c r="B304" s="32"/>
      <c r="C304" s="10"/>
      <c r="D304" s="32"/>
      <c r="E304" s="32"/>
    </row>
    <row r="305" spans="1:5" ht="15.75" customHeight="1">
      <c r="A305" s="32"/>
      <c r="B305" s="32"/>
      <c r="C305" s="10"/>
      <c r="D305" s="32"/>
      <c r="E305" s="32"/>
    </row>
    <row r="306" spans="1:5" ht="15.75" customHeight="1">
      <c r="A306" s="32"/>
      <c r="B306" s="32"/>
      <c r="C306" s="10"/>
      <c r="D306" s="32"/>
      <c r="E306" s="32"/>
    </row>
    <row r="307" spans="1:5" ht="15.75" customHeight="1">
      <c r="A307" s="32"/>
      <c r="B307" s="32"/>
      <c r="C307" s="10"/>
      <c r="D307" s="32"/>
      <c r="E307" s="32"/>
    </row>
    <row r="308" spans="1:5" ht="15.75" customHeight="1">
      <c r="A308" s="32"/>
      <c r="B308" s="32"/>
      <c r="C308" s="10"/>
      <c r="D308" s="32"/>
      <c r="E308" s="32"/>
    </row>
    <row r="309" spans="1:5" ht="15.75" customHeight="1">
      <c r="A309" s="32"/>
      <c r="B309" s="32"/>
      <c r="C309" s="10"/>
      <c r="D309" s="32"/>
      <c r="E309" s="32"/>
    </row>
    <row r="310" spans="1:5" ht="15.75" customHeight="1">
      <c r="A310" s="32"/>
      <c r="B310" s="32"/>
      <c r="C310" s="10"/>
      <c r="D310" s="32"/>
      <c r="E310" s="32"/>
    </row>
    <row r="311" spans="1:5" ht="15.75" customHeight="1">
      <c r="A311" s="32"/>
      <c r="B311" s="32"/>
      <c r="C311" s="10"/>
      <c r="D311" s="32"/>
      <c r="E311" s="32"/>
    </row>
    <row r="312" spans="1:5" ht="15.75" customHeight="1">
      <c r="A312" s="32"/>
      <c r="B312" s="32"/>
      <c r="C312" s="10"/>
      <c r="D312" s="32"/>
      <c r="E312" s="32"/>
    </row>
    <row r="313" spans="1:5" ht="15.75" customHeight="1">
      <c r="A313" s="32"/>
      <c r="B313" s="32"/>
      <c r="C313" s="10"/>
      <c r="D313" s="32"/>
      <c r="E313" s="32"/>
    </row>
    <row r="314" spans="1:5" ht="15.75" customHeight="1">
      <c r="A314" s="32"/>
      <c r="B314" s="32"/>
      <c r="C314" s="10"/>
      <c r="D314" s="32"/>
      <c r="E314" s="32"/>
    </row>
    <row r="315" spans="1:5" ht="15.75" customHeight="1">
      <c r="A315" s="32"/>
      <c r="B315" s="32"/>
      <c r="C315" s="10"/>
      <c r="D315" s="32"/>
      <c r="E315" s="32"/>
    </row>
    <row r="316" spans="1:5" ht="15.75" customHeight="1">
      <c r="A316" s="32"/>
      <c r="B316" s="32"/>
      <c r="C316" s="10"/>
      <c r="D316" s="32"/>
      <c r="E316" s="32"/>
    </row>
    <row r="317" spans="1:5" ht="15.75" customHeight="1">
      <c r="A317" s="32"/>
      <c r="B317" s="32"/>
      <c r="C317" s="10"/>
      <c r="D317" s="32"/>
      <c r="E317" s="32"/>
    </row>
    <row r="318" spans="1:5" ht="15.75" customHeight="1">
      <c r="A318" s="32"/>
      <c r="B318" s="32"/>
      <c r="C318" s="10"/>
      <c r="D318" s="32"/>
      <c r="E318" s="32"/>
    </row>
    <row r="319" spans="1:5" ht="15.75" customHeight="1">
      <c r="A319" s="32"/>
      <c r="B319" s="32"/>
      <c r="C319" s="10"/>
      <c r="D319" s="32"/>
      <c r="E319" s="32"/>
    </row>
    <row r="320" spans="1:5" ht="15.75" customHeight="1">
      <c r="A320" s="32"/>
      <c r="B320" s="32"/>
      <c r="C320" s="10"/>
      <c r="D320" s="32"/>
      <c r="E320" s="32"/>
    </row>
    <row r="321" spans="1:5" ht="15.75" customHeight="1">
      <c r="A321" s="32"/>
      <c r="B321" s="32"/>
      <c r="C321" s="10"/>
      <c r="D321" s="32"/>
      <c r="E321" s="32"/>
    </row>
    <row r="322" spans="1:5" ht="15.75" customHeight="1">
      <c r="A322" s="32"/>
      <c r="B322" s="32"/>
      <c r="C322" s="10"/>
      <c r="D322" s="32"/>
      <c r="E322" s="32"/>
    </row>
    <row r="323" spans="1:5" ht="15.75" customHeight="1">
      <c r="A323" s="32"/>
      <c r="B323" s="32"/>
      <c r="C323" s="10"/>
      <c r="D323" s="32"/>
      <c r="E323" s="32"/>
    </row>
    <row r="324" spans="1:5" ht="15.75" customHeight="1">
      <c r="A324" s="32"/>
      <c r="B324" s="32"/>
      <c r="C324" s="10"/>
      <c r="D324" s="32"/>
      <c r="E324" s="32"/>
    </row>
    <row r="325" spans="1:5" ht="15.75" customHeight="1">
      <c r="A325" s="32"/>
      <c r="B325" s="32"/>
      <c r="C325" s="10"/>
      <c r="D325" s="32"/>
      <c r="E325" s="32"/>
    </row>
    <row r="326" spans="1:5" ht="15.75" customHeight="1">
      <c r="A326" s="32"/>
      <c r="B326" s="32"/>
      <c r="C326" s="10"/>
      <c r="D326" s="32"/>
      <c r="E326" s="32"/>
    </row>
    <row r="327" spans="1:5" ht="15.75" customHeight="1">
      <c r="A327" s="32"/>
      <c r="B327" s="32"/>
      <c r="C327" s="10"/>
      <c r="D327" s="32"/>
      <c r="E327" s="32"/>
    </row>
    <row r="328" spans="1:5" ht="15.75" customHeight="1">
      <c r="A328" s="32"/>
      <c r="B328" s="32"/>
      <c r="C328" s="10"/>
      <c r="D328" s="32"/>
      <c r="E328" s="32"/>
    </row>
    <row r="329" spans="1:5" ht="15.75" customHeight="1">
      <c r="A329" s="32"/>
      <c r="B329" s="32"/>
      <c r="C329" s="10"/>
      <c r="D329" s="32"/>
      <c r="E329" s="32"/>
    </row>
    <row r="330" spans="1:5" ht="15.75" customHeight="1">
      <c r="A330" s="32"/>
      <c r="B330" s="32"/>
      <c r="C330" s="10"/>
      <c r="D330" s="32"/>
      <c r="E330" s="32"/>
    </row>
    <row r="331" spans="1:5" ht="15.75" customHeight="1">
      <c r="A331" s="32"/>
      <c r="B331" s="32"/>
      <c r="C331" s="10"/>
      <c r="D331" s="32"/>
      <c r="E331" s="32"/>
    </row>
    <row r="332" spans="1:5" ht="15.75" customHeight="1">
      <c r="A332" s="32"/>
      <c r="B332" s="32"/>
      <c r="C332" s="10"/>
      <c r="D332" s="32"/>
      <c r="E332" s="32"/>
    </row>
    <row r="333" spans="1:5" ht="15.75" customHeight="1">
      <c r="A333" s="32"/>
      <c r="B333" s="32"/>
      <c r="C333" s="10"/>
      <c r="D333" s="32"/>
      <c r="E333" s="32"/>
    </row>
    <row r="334" spans="1:5" ht="15.75" customHeight="1">
      <c r="A334" s="32"/>
      <c r="B334" s="32"/>
      <c r="C334" s="10"/>
      <c r="D334" s="32"/>
      <c r="E334" s="32"/>
    </row>
    <row r="335" spans="1:5" ht="15.75" customHeight="1">
      <c r="A335" s="32"/>
      <c r="B335" s="32"/>
      <c r="C335" s="10"/>
      <c r="D335" s="32"/>
      <c r="E335" s="32"/>
    </row>
    <row r="336" spans="1:5" ht="15.75" customHeight="1">
      <c r="A336" s="32"/>
      <c r="B336" s="32"/>
      <c r="C336" s="10"/>
      <c r="D336" s="32"/>
      <c r="E336" s="32"/>
    </row>
    <row r="337" spans="1:5" ht="15.75" customHeight="1">
      <c r="A337" s="32"/>
      <c r="B337" s="32"/>
      <c r="C337" s="10"/>
      <c r="D337" s="32"/>
      <c r="E337" s="32"/>
    </row>
    <row r="338" spans="1:5" ht="15.75" customHeight="1">
      <c r="A338" s="32"/>
      <c r="B338" s="32"/>
      <c r="C338" s="10"/>
      <c r="D338" s="32"/>
      <c r="E338" s="32"/>
    </row>
    <row r="339" spans="1:5" ht="15.75" customHeight="1">
      <c r="A339" s="32"/>
      <c r="B339" s="32"/>
      <c r="C339" s="10"/>
      <c r="D339" s="32"/>
      <c r="E339" s="32"/>
    </row>
    <row r="340" spans="1:5" ht="15.75" customHeight="1">
      <c r="A340" s="32"/>
      <c r="B340" s="32"/>
      <c r="C340" s="10"/>
      <c r="D340" s="32"/>
      <c r="E340" s="32"/>
    </row>
    <row r="341" spans="1:5" ht="15.75" customHeight="1">
      <c r="A341" s="32"/>
      <c r="B341" s="32"/>
      <c r="C341" s="10"/>
      <c r="D341" s="32"/>
      <c r="E341" s="32"/>
    </row>
    <row r="342" spans="1:5" ht="15.75" customHeight="1">
      <c r="A342" s="32"/>
      <c r="B342" s="32"/>
      <c r="C342" s="10"/>
      <c r="D342" s="32"/>
      <c r="E342" s="32"/>
    </row>
    <row r="343" spans="1:5" ht="15.75" customHeight="1">
      <c r="A343" s="32"/>
      <c r="B343" s="32"/>
      <c r="C343" s="10"/>
      <c r="D343" s="32"/>
      <c r="E343" s="32"/>
    </row>
    <row r="344" spans="1:5" ht="15.75" customHeight="1">
      <c r="A344" s="32"/>
      <c r="B344" s="32"/>
      <c r="C344" s="10"/>
      <c r="D344" s="32"/>
      <c r="E344" s="32"/>
    </row>
    <row r="345" spans="1:5" ht="15.75" customHeight="1">
      <c r="A345" s="32"/>
      <c r="B345" s="32"/>
      <c r="C345" s="10"/>
      <c r="D345" s="32"/>
      <c r="E345" s="32"/>
    </row>
    <row r="346" spans="1:5" ht="15.75" customHeight="1">
      <c r="A346" s="32"/>
      <c r="B346" s="32"/>
      <c r="C346" s="10"/>
      <c r="D346" s="32"/>
      <c r="E346" s="32"/>
    </row>
    <row r="347" spans="1:5" ht="15.75" customHeight="1">
      <c r="A347" s="32"/>
      <c r="B347" s="32"/>
      <c r="C347" s="10"/>
      <c r="D347" s="32"/>
      <c r="E347" s="32"/>
    </row>
    <row r="348" spans="1:5" ht="15.75" customHeight="1">
      <c r="A348" s="32"/>
      <c r="B348" s="32"/>
      <c r="C348" s="10"/>
      <c r="D348" s="32"/>
      <c r="E348" s="32"/>
    </row>
    <row r="349" spans="1:5" ht="15.75" customHeight="1">
      <c r="A349" s="32"/>
      <c r="B349" s="32"/>
      <c r="C349" s="10"/>
      <c r="D349" s="32"/>
      <c r="E349" s="32"/>
    </row>
    <row r="350" spans="1:5" ht="15.75" customHeight="1">
      <c r="A350" s="32"/>
      <c r="B350" s="32"/>
      <c r="C350" s="10"/>
      <c r="D350" s="32"/>
      <c r="E350" s="32"/>
    </row>
    <row r="351" spans="1:5" ht="15.75" customHeight="1">
      <c r="A351" s="32"/>
      <c r="B351" s="32"/>
      <c r="C351" s="10"/>
      <c r="D351" s="32"/>
      <c r="E351" s="32"/>
    </row>
    <row r="352" spans="1:5" ht="15.75" customHeight="1">
      <c r="A352" s="32"/>
      <c r="B352" s="32"/>
      <c r="C352" s="10"/>
      <c r="D352" s="32"/>
      <c r="E352" s="32"/>
    </row>
    <row r="353" spans="1:5" ht="15.75" customHeight="1">
      <c r="A353" s="32"/>
      <c r="B353" s="32"/>
      <c r="C353" s="10"/>
      <c r="D353" s="32"/>
      <c r="E353" s="32"/>
    </row>
    <row r="354" spans="1:5" ht="15.75" customHeight="1">
      <c r="A354" s="32"/>
      <c r="B354" s="32"/>
      <c r="C354" s="10"/>
      <c r="D354" s="32"/>
      <c r="E354" s="32"/>
    </row>
    <row r="355" spans="1:5" ht="15.75" customHeight="1">
      <c r="A355" s="32"/>
      <c r="B355" s="32"/>
      <c r="C355" s="10"/>
      <c r="D355" s="32"/>
      <c r="E355" s="32"/>
    </row>
    <row r="356" spans="1:5" ht="15.75" customHeight="1">
      <c r="A356" s="32"/>
      <c r="B356" s="32"/>
      <c r="C356" s="10"/>
      <c r="D356" s="32"/>
      <c r="E356" s="32"/>
    </row>
    <row r="357" spans="1:5" ht="15.75" customHeight="1">
      <c r="A357" s="32"/>
      <c r="B357" s="32"/>
      <c r="C357" s="10"/>
      <c r="D357" s="32"/>
      <c r="E357" s="32"/>
    </row>
    <row r="358" spans="1:5" ht="15.75" customHeight="1">
      <c r="A358" s="32"/>
      <c r="B358" s="32"/>
      <c r="C358" s="10"/>
      <c r="D358" s="32"/>
      <c r="E358" s="32"/>
    </row>
    <row r="359" spans="1:5" ht="15.75" customHeight="1">
      <c r="A359" s="32"/>
      <c r="B359" s="32"/>
      <c r="C359" s="10"/>
      <c r="D359" s="32"/>
      <c r="E359" s="32"/>
    </row>
    <row r="360" spans="1:5" ht="15.75" customHeight="1">
      <c r="A360" s="32"/>
      <c r="B360" s="32"/>
      <c r="C360" s="10"/>
      <c r="D360" s="32"/>
      <c r="E360" s="32"/>
    </row>
    <row r="361" spans="1:5" ht="15.75" customHeight="1">
      <c r="A361" s="32"/>
      <c r="B361" s="32"/>
      <c r="C361" s="10"/>
      <c r="D361" s="32"/>
      <c r="E361" s="32"/>
    </row>
    <row r="362" spans="1:5" ht="15.75" customHeight="1">
      <c r="A362" s="32"/>
      <c r="B362" s="32"/>
      <c r="C362" s="10"/>
      <c r="D362" s="32"/>
      <c r="E362" s="32"/>
    </row>
    <row r="363" spans="1:5" ht="15.75" customHeight="1">
      <c r="A363" s="32"/>
      <c r="B363" s="32"/>
      <c r="C363" s="10"/>
      <c r="D363" s="32"/>
      <c r="E363" s="32"/>
    </row>
    <row r="364" spans="1:5" ht="15.75" customHeight="1">
      <c r="A364" s="32"/>
      <c r="B364" s="32"/>
      <c r="C364" s="10"/>
      <c r="D364" s="32"/>
      <c r="E364" s="32"/>
    </row>
    <row r="365" spans="1:5" ht="15.75" customHeight="1">
      <c r="A365" s="32"/>
      <c r="B365" s="32"/>
      <c r="C365" s="10"/>
      <c r="D365" s="32"/>
      <c r="E365" s="32"/>
    </row>
    <row r="366" spans="1:5" ht="15.75" customHeight="1">
      <c r="A366" s="32"/>
      <c r="B366" s="32"/>
      <c r="C366" s="10"/>
      <c r="D366" s="32"/>
      <c r="E366" s="32"/>
    </row>
    <row r="367" spans="1:5" ht="15.75" customHeight="1">
      <c r="A367" s="32"/>
      <c r="B367" s="32"/>
      <c r="C367" s="10"/>
      <c r="D367" s="32"/>
      <c r="E367" s="32"/>
    </row>
    <row r="368" spans="1:5" ht="15.75" customHeight="1">
      <c r="A368" s="32"/>
      <c r="B368" s="32"/>
      <c r="C368" s="10"/>
      <c r="D368" s="32"/>
      <c r="E368" s="32"/>
    </row>
    <row r="369" spans="1:5" ht="15.75" customHeight="1">
      <c r="A369" s="32"/>
      <c r="B369" s="32"/>
      <c r="C369" s="10"/>
      <c r="D369" s="32"/>
      <c r="E369" s="32"/>
    </row>
    <row r="370" spans="1:5" ht="15.75" customHeight="1">
      <c r="A370" s="32"/>
      <c r="B370" s="32"/>
      <c r="C370" s="10"/>
      <c r="D370" s="32"/>
      <c r="E370" s="32"/>
    </row>
    <row r="371" spans="1:5" ht="15.75" customHeight="1">
      <c r="A371" s="32"/>
      <c r="B371" s="32"/>
      <c r="C371" s="10"/>
      <c r="D371" s="32"/>
      <c r="E371" s="32"/>
    </row>
    <row r="372" spans="1:5" ht="15.75" customHeight="1">
      <c r="A372" s="32"/>
      <c r="B372" s="32"/>
      <c r="C372" s="10"/>
      <c r="D372" s="32"/>
      <c r="E372" s="32"/>
    </row>
    <row r="373" spans="1:5" ht="15.75" customHeight="1">
      <c r="A373" s="32"/>
      <c r="B373" s="32"/>
      <c r="C373" s="10"/>
      <c r="D373" s="32"/>
      <c r="E373" s="32"/>
    </row>
    <row r="374" spans="1:5" ht="15.75" customHeight="1">
      <c r="A374" s="32"/>
      <c r="B374" s="32"/>
      <c r="C374" s="10"/>
      <c r="D374" s="32"/>
      <c r="E374" s="32"/>
    </row>
    <row r="375" spans="1:5" ht="15.75" customHeight="1">
      <c r="A375" s="32"/>
      <c r="B375" s="32"/>
      <c r="C375" s="10"/>
      <c r="D375" s="32"/>
      <c r="E375" s="32"/>
    </row>
    <row r="376" spans="1:5" ht="15.75" customHeight="1">
      <c r="A376" s="32"/>
      <c r="B376" s="32"/>
      <c r="C376" s="10"/>
      <c r="D376" s="32"/>
      <c r="E376" s="32"/>
    </row>
    <row r="377" spans="1:5" ht="15.75" customHeight="1">
      <c r="A377" s="32"/>
      <c r="B377" s="32"/>
      <c r="C377" s="10"/>
      <c r="D377" s="32"/>
      <c r="E377" s="32"/>
    </row>
    <row r="378" spans="1:5" ht="15.75" customHeight="1">
      <c r="A378" s="32"/>
      <c r="B378" s="32"/>
      <c r="C378" s="10"/>
      <c r="D378" s="32"/>
      <c r="E378" s="32"/>
    </row>
    <row r="379" spans="1:5" ht="15.75" customHeight="1">
      <c r="A379" s="32"/>
      <c r="B379" s="32"/>
      <c r="C379" s="10"/>
      <c r="D379" s="32"/>
      <c r="E379" s="32"/>
    </row>
    <row r="380" spans="1:5" ht="15.75" customHeight="1">
      <c r="A380" s="32"/>
      <c r="B380" s="32"/>
      <c r="C380" s="10"/>
      <c r="D380" s="32"/>
      <c r="E380" s="32"/>
    </row>
    <row r="381" spans="1:5" ht="15.75" customHeight="1">
      <c r="A381" s="32"/>
      <c r="B381" s="32"/>
      <c r="C381" s="10"/>
      <c r="D381" s="32"/>
      <c r="E381" s="32"/>
    </row>
    <row r="382" spans="1:5" ht="15.75" customHeight="1">
      <c r="A382" s="32"/>
      <c r="B382" s="32"/>
      <c r="C382" s="10"/>
      <c r="D382" s="32"/>
      <c r="E382" s="32"/>
    </row>
    <row r="383" spans="1:5" ht="15.75" customHeight="1">
      <c r="A383" s="32"/>
      <c r="B383" s="32"/>
      <c r="C383" s="10"/>
      <c r="D383" s="32"/>
      <c r="E383" s="32"/>
    </row>
    <row r="384" spans="1:5" ht="15.75" customHeight="1">
      <c r="A384" s="32"/>
      <c r="B384" s="32"/>
      <c r="C384" s="10"/>
      <c r="D384" s="32"/>
      <c r="E384" s="32"/>
    </row>
    <row r="385" spans="1:5" ht="15.75" customHeight="1">
      <c r="A385" s="32"/>
      <c r="B385" s="32"/>
      <c r="C385" s="10"/>
      <c r="D385" s="32"/>
      <c r="E385" s="32"/>
    </row>
    <row r="386" spans="1:5" ht="15.75" customHeight="1">
      <c r="A386" s="32"/>
      <c r="B386" s="32"/>
      <c r="C386" s="10"/>
      <c r="D386" s="32"/>
      <c r="E386" s="32"/>
    </row>
    <row r="387" spans="1:5" ht="15.75" customHeight="1">
      <c r="A387" s="32"/>
      <c r="B387" s="32"/>
      <c r="C387" s="10"/>
      <c r="D387" s="32"/>
      <c r="E387" s="32"/>
    </row>
    <row r="388" spans="1:5" ht="15.75" customHeight="1">
      <c r="A388" s="32"/>
      <c r="B388" s="32"/>
      <c r="C388" s="10"/>
      <c r="D388" s="32"/>
      <c r="E388" s="32"/>
    </row>
    <row r="389" spans="1:5" ht="15.75" customHeight="1">
      <c r="A389" s="32"/>
      <c r="B389" s="32"/>
      <c r="C389" s="10"/>
      <c r="D389" s="32"/>
      <c r="E389" s="32"/>
    </row>
    <row r="390" spans="1:5" ht="15.75" customHeight="1">
      <c r="A390" s="32"/>
      <c r="B390" s="32"/>
      <c r="C390" s="10"/>
      <c r="D390" s="32"/>
      <c r="E390" s="32"/>
    </row>
    <row r="391" spans="1:5" ht="15.75" customHeight="1">
      <c r="A391" s="32"/>
      <c r="B391" s="32"/>
      <c r="C391" s="10"/>
      <c r="D391" s="32"/>
      <c r="E391" s="32"/>
    </row>
    <row r="392" spans="1:5" ht="15.75" customHeight="1">
      <c r="A392" s="32"/>
      <c r="B392" s="32"/>
      <c r="C392" s="10"/>
      <c r="D392" s="32"/>
      <c r="E392" s="32"/>
    </row>
    <row r="393" spans="1:5" ht="15.75" customHeight="1">
      <c r="A393" s="32"/>
      <c r="B393" s="32"/>
      <c r="C393" s="10"/>
      <c r="D393" s="32"/>
      <c r="E393" s="32"/>
    </row>
    <row r="394" spans="1:5" ht="15.75" customHeight="1">
      <c r="A394" s="32"/>
      <c r="B394" s="32"/>
      <c r="C394" s="10"/>
      <c r="D394" s="32"/>
      <c r="E394" s="32"/>
    </row>
    <row r="395" spans="1:5" ht="15.75" customHeight="1">
      <c r="A395" s="32"/>
      <c r="B395" s="32"/>
      <c r="C395" s="10"/>
      <c r="D395" s="32"/>
      <c r="E395" s="32"/>
    </row>
    <row r="396" spans="1:5" ht="15.75" customHeight="1">
      <c r="A396" s="32"/>
      <c r="B396" s="32"/>
      <c r="C396" s="10"/>
      <c r="D396" s="32"/>
      <c r="E396" s="32"/>
    </row>
    <row r="397" spans="1:5" ht="15.75" customHeight="1">
      <c r="A397" s="32"/>
      <c r="B397" s="32"/>
      <c r="C397" s="10"/>
      <c r="D397" s="32"/>
      <c r="E397" s="32"/>
    </row>
    <row r="398" spans="1:5" ht="15.75" customHeight="1">
      <c r="A398" s="32"/>
      <c r="B398" s="32"/>
      <c r="C398" s="10"/>
      <c r="D398" s="32"/>
      <c r="E398" s="32"/>
    </row>
    <row r="399" spans="1:5" ht="15.75" customHeight="1">
      <c r="A399" s="32"/>
      <c r="B399" s="32"/>
      <c r="C399" s="10"/>
      <c r="D399" s="32"/>
      <c r="E399" s="32"/>
    </row>
    <row r="400" spans="1:5" ht="15.75" customHeight="1">
      <c r="A400" s="32"/>
      <c r="B400" s="32"/>
      <c r="C400" s="10"/>
      <c r="D400" s="32"/>
      <c r="E400" s="32"/>
    </row>
    <row r="401" spans="1:5" ht="15.75" customHeight="1">
      <c r="A401" s="32"/>
      <c r="B401" s="32"/>
      <c r="C401" s="10"/>
      <c r="D401" s="32"/>
      <c r="E401" s="32"/>
    </row>
    <row r="402" spans="1:5" ht="15.75" customHeight="1">
      <c r="A402" s="32"/>
      <c r="B402" s="32"/>
      <c r="C402" s="10"/>
      <c r="D402" s="32"/>
      <c r="E402" s="32"/>
    </row>
    <row r="403" spans="1:5" ht="15.75" customHeight="1">
      <c r="A403" s="32"/>
      <c r="B403" s="32"/>
      <c r="C403" s="10"/>
      <c r="D403" s="32"/>
      <c r="E403" s="32"/>
    </row>
    <row r="404" spans="1:5" ht="15.75" customHeight="1">
      <c r="A404" s="32"/>
      <c r="B404" s="32"/>
      <c r="C404" s="10"/>
      <c r="D404" s="32"/>
      <c r="E404" s="32"/>
    </row>
    <row r="405" spans="1:5" ht="15.75" customHeight="1">
      <c r="A405" s="32"/>
      <c r="B405" s="32"/>
      <c r="C405" s="10"/>
      <c r="D405" s="32"/>
      <c r="E405" s="32"/>
    </row>
    <row r="406" spans="1:5" ht="15.75" customHeight="1">
      <c r="A406" s="32"/>
      <c r="B406" s="32"/>
      <c r="C406" s="10"/>
      <c r="D406" s="32"/>
      <c r="E406" s="32"/>
    </row>
    <row r="407" spans="1:5" ht="15.75" customHeight="1">
      <c r="A407" s="32"/>
      <c r="B407" s="32"/>
      <c r="C407" s="10"/>
      <c r="D407" s="32"/>
      <c r="E407" s="32"/>
    </row>
    <row r="408" spans="1:5" ht="15.75" customHeight="1">
      <c r="A408" s="32"/>
      <c r="B408" s="32"/>
      <c r="C408" s="10"/>
      <c r="D408" s="32"/>
      <c r="E408" s="32"/>
    </row>
    <row r="409" spans="1:5" ht="15.75" customHeight="1">
      <c r="A409" s="32"/>
      <c r="B409" s="32"/>
      <c r="C409" s="10"/>
      <c r="D409" s="32"/>
      <c r="E409" s="32"/>
    </row>
    <row r="410" spans="1:5" ht="15.75" customHeight="1">
      <c r="A410" s="32"/>
      <c r="B410" s="32"/>
      <c r="C410" s="10"/>
      <c r="D410" s="32"/>
      <c r="E410" s="32"/>
    </row>
    <row r="411" spans="1:5" ht="15.75" customHeight="1">
      <c r="A411" s="32"/>
      <c r="B411" s="32"/>
      <c r="C411" s="10"/>
      <c r="D411" s="32"/>
      <c r="E411" s="32"/>
    </row>
    <row r="412" spans="1:5" ht="15.75" customHeight="1">
      <c r="A412" s="32"/>
      <c r="B412" s="32"/>
      <c r="C412" s="10"/>
      <c r="D412" s="32"/>
      <c r="E412" s="32"/>
    </row>
    <row r="413" spans="1:5" ht="15.75" customHeight="1">
      <c r="A413" s="32"/>
      <c r="B413" s="32"/>
      <c r="C413" s="10"/>
      <c r="D413" s="32"/>
      <c r="E413" s="32"/>
    </row>
    <row r="414" spans="1:5" ht="15.75" customHeight="1">
      <c r="A414" s="32"/>
      <c r="B414" s="32"/>
      <c r="C414" s="10"/>
      <c r="D414" s="32"/>
      <c r="E414" s="32"/>
    </row>
    <row r="415" spans="1:5" ht="15.75" customHeight="1">
      <c r="A415" s="32"/>
      <c r="B415" s="32"/>
      <c r="C415" s="10"/>
      <c r="D415" s="32"/>
      <c r="E415" s="32"/>
    </row>
    <row r="416" spans="1:5" ht="15.75" customHeight="1">
      <c r="A416" s="32"/>
      <c r="B416" s="32"/>
      <c r="C416" s="10"/>
      <c r="D416" s="32"/>
      <c r="E416" s="32"/>
    </row>
    <row r="417" spans="1:5" ht="15.75" customHeight="1">
      <c r="A417" s="32"/>
      <c r="B417" s="32"/>
      <c r="C417" s="10"/>
      <c r="D417" s="32"/>
      <c r="E417" s="32"/>
    </row>
    <row r="418" spans="1:5" ht="15.75" customHeight="1">
      <c r="A418" s="32"/>
      <c r="B418" s="32"/>
      <c r="C418" s="10"/>
      <c r="D418" s="32"/>
      <c r="E418" s="32"/>
    </row>
    <row r="419" spans="1:5" ht="15.75" customHeight="1">
      <c r="A419" s="32"/>
      <c r="B419" s="32"/>
      <c r="C419" s="10"/>
      <c r="D419" s="32"/>
      <c r="E419" s="32"/>
    </row>
    <row r="420" spans="1:5" ht="15.75" customHeight="1">
      <c r="A420" s="32"/>
      <c r="B420" s="32"/>
      <c r="C420" s="10"/>
      <c r="D420" s="32"/>
      <c r="E420" s="32"/>
    </row>
    <row r="421" spans="1:5" ht="15.75" customHeight="1">
      <c r="A421" s="32"/>
      <c r="B421" s="32"/>
      <c r="C421" s="10"/>
      <c r="D421" s="32"/>
      <c r="E421" s="32"/>
    </row>
    <row r="422" spans="1:5" ht="15.75" customHeight="1">
      <c r="A422" s="32"/>
      <c r="B422" s="32"/>
      <c r="C422" s="10"/>
      <c r="D422" s="32"/>
      <c r="E422" s="32"/>
    </row>
    <row r="423" spans="1:5" ht="15.75" customHeight="1">
      <c r="A423" s="32"/>
      <c r="B423" s="32"/>
      <c r="C423" s="10"/>
      <c r="D423" s="32"/>
      <c r="E423" s="32"/>
    </row>
    <row r="424" spans="1:5" ht="15.75" customHeight="1">
      <c r="A424" s="32"/>
      <c r="B424" s="32"/>
      <c r="C424" s="10"/>
      <c r="D424" s="32"/>
      <c r="E424" s="32"/>
    </row>
    <row r="425" spans="1:5" ht="15.75" customHeight="1">
      <c r="A425" s="32"/>
      <c r="B425" s="32"/>
      <c r="C425" s="10"/>
      <c r="D425" s="32"/>
      <c r="E425" s="32"/>
    </row>
    <row r="426" spans="1:5" ht="15.75" customHeight="1">
      <c r="A426" s="32"/>
      <c r="B426" s="32"/>
      <c r="C426" s="10"/>
      <c r="D426" s="32"/>
      <c r="E426" s="32"/>
    </row>
    <row r="427" spans="1:5" ht="15.75" customHeight="1">
      <c r="A427" s="32"/>
      <c r="B427" s="32"/>
      <c r="C427" s="10"/>
      <c r="D427" s="32"/>
      <c r="E427" s="32"/>
    </row>
    <row r="428" spans="1:5" ht="15.75" customHeight="1">
      <c r="A428" s="32"/>
      <c r="B428" s="32"/>
      <c r="C428" s="10"/>
      <c r="D428" s="32"/>
      <c r="E428" s="32"/>
    </row>
    <row r="429" spans="1:5" ht="15.75" customHeight="1">
      <c r="A429" s="32"/>
      <c r="B429" s="32"/>
      <c r="C429" s="10"/>
      <c r="D429" s="32"/>
      <c r="E429" s="32"/>
    </row>
    <row r="430" spans="1:5" ht="15.75" customHeight="1">
      <c r="A430" s="32"/>
      <c r="B430" s="32"/>
      <c r="C430" s="10"/>
      <c r="D430" s="32"/>
      <c r="E430" s="32"/>
    </row>
    <row r="431" spans="1:5" ht="15.75" customHeight="1">
      <c r="A431" s="32"/>
      <c r="B431" s="32"/>
      <c r="C431" s="10"/>
      <c r="D431" s="32"/>
      <c r="E431" s="32"/>
    </row>
    <row r="432" spans="1:5" ht="15.75" customHeight="1">
      <c r="A432" s="32"/>
      <c r="B432" s="32"/>
      <c r="C432" s="10"/>
      <c r="D432" s="32"/>
      <c r="E432" s="32"/>
    </row>
    <row r="433" spans="1:5" ht="15.75" customHeight="1">
      <c r="A433" s="32"/>
      <c r="B433" s="32"/>
      <c r="C433" s="10"/>
      <c r="D433" s="32"/>
      <c r="E433" s="32"/>
    </row>
    <row r="434" spans="1:5" ht="15.75" customHeight="1">
      <c r="A434" s="32"/>
      <c r="B434" s="32"/>
      <c r="C434" s="10"/>
      <c r="D434" s="32"/>
      <c r="E434" s="32"/>
    </row>
    <row r="435" spans="1:5" ht="15.75" customHeight="1">
      <c r="A435" s="32"/>
      <c r="B435" s="32"/>
      <c r="C435" s="10"/>
      <c r="D435" s="32"/>
      <c r="E435" s="32"/>
    </row>
    <row r="436" spans="1:5" ht="15.75" customHeight="1">
      <c r="A436" s="32"/>
      <c r="B436" s="32"/>
      <c r="C436" s="10"/>
      <c r="D436" s="32"/>
      <c r="E436" s="32"/>
    </row>
    <row r="437" spans="1:5" ht="15.75" customHeight="1">
      <c r="A437" s="32"/>
      <c r="B437" s="32"/>
      <c r="C437" s="10"/>
      <c r="D437" s="32"/>
      <c r="E437" s="32"/>
    </row>
    <row r="438" spans="1:5" ht="15.75" customHeight="1">
      <c r="A438" s="32"/>
      <c r="B438" s="32"/>
      <c r="C438" s="10"/>
      <c r="D438" s="32"/>
      <c r="E438" s="32"/>
    </row>
    <row r="439" spans="1:5" ht="15.75" customHeight="1">
      <c r="A439" s="32"/>
      <c r="B439" s="32"/>
      <c r="C439" s="10"/>
      <c r="D439" s="32"/>
      <c r="E439" s="32"/>
    </row>
    <row r="440" spans="1:5" ht="15.75" customHeight="1">
      <c r="A440" s="32"/>
      <c r="B440" s="32"/>
      <c r="C440" s="10"/>
      <c r="D440" s="32"/>
      <c r="E440" s="32"/>
    </row>
    <row r="441" spans="1:5" ht="15.75" customHeight="1">
      <c r="A441" s="32"/>
      <c r="B441" s="32"/>
      <c r="C441" s="10"/>
      <c r="D441" s="32"/>
      <c r="E441" s="32"/>
    </row>
    <row r="442" spans="1:5" ht="15.75" customHeight="1">
      <c r="A442" s="32"/>
      <c r="B442" s="32"/>
      <c r="C442" s="10"/>
      <c r="D442" s="32"/>
      <c r="E442" s="32"/>
    </row>
    <row r="443" spans="1:5" ht="15.75" customHeight="1">
      <c r="A443" s="32"/>
      <c r="B443" s="32"/>
      <c r="C443" s="10"/>
      <c r="D443" s="32"/>
      <c r="E443" s="32"/>
    </row>
    <row r="444" spans="1:5" ht="15.75" customHeight="1">
      <c r="A444" s="32"/>
      <c r="B444" s="32"/>
      <c r="C444" s="10"/>
      <c r="D444" s="32"/>
      <c r="E444" s="32"/>
    </row>
    <row r="445" spans="1:5" ht="15.75" customHeight="1">
      <c r="A445" s="32"/>
      <c r="B445" s="32"/>
      <c r="C445" s="10"/>
      <c r="D445" s="32"/>
      <c r="E445" s="32"/>
    </row>
    <row r="446" spans="1:5" ht="15.75" customHeight="1">
      <c r="A446" s="32"/>
      <c r="B446" s="32"/>
      <c r="C446" s="10"/>
      <c r="D446" s="32"/>
      <c r="E446" s="32"/>
    </row>
    <row r="447" spans="1:5" ht="15.75" customHeight="1">
      <c r="A447" s="32"/>
      <c r="B447" s="32"/>
      <c r="C447" s="10"/>
      <c r="D447" s="32"/>
      <c r="E447" s="32"/>
    </row>
    <row r="448" spans="1:5" ht="15.75" customHeight="1">
      <c r="A448" s="32"/>
      <c r="B448" s="32"/>
      <c r="C448" s="10"/>
      <c r="D448" s="32"/>
      <c r="E448" s="32"/>
    </row>
    <row r="449" spans="1:5" ht="15.75" customHeight="1">
      <c r="A449" s="32"/>
      <c r="B449" s="32"/>
      <c r="C449" s="10"/>
      <c r="D449" s="32"/>
      <c r="E449" s="32"/>
    </row>
    <row r="450" spans="1:5" ht="15.75" customHeight="1">
      <c r="A450" s="32"/>
      <c r="B450" s="32"/>
      <c r="C450" s="10"/>
      <c r="D450" s="32"/>
      <c r="E450" s="32"/>
    </row>
    <row r="451" spans="1:5" ht="15.75" customHeight="1">
      <c r="A451" s="32"/>
      <c r="B451" s="32"/>
      <c r="C451" s="10"/>
      <c r="D451" s="32"/>
      <c r="E451" s="32"/>
    </row>
    <row r="452" spans="1:5" ht="15.75" customHeight="1">
      <c r="A452" s="32"/>
      <c r="B452" s="32"/>
      <c r="C452" s="10"/>
      <c r="D452" s="32"/>
      <c r="E452" s="32"/>
    </row>
    <row r="453" spans="1:5" ht="15.75" customHeight="1">
      <c r="A453" s="32"/>
      <c r="B453" s="32"/>
      <c r="C453" s="10"/>
      <c r="D453" s="32"/>
      <c r="E453" s="32"/>
    </row>
    <row r="454" spans="1:5" ht="15.75" customHeight="1">
      <c r="A454" s="32"/>
      <c r="B454" s="32"/>
      <c r="C454" s="10"/>
      <c r="D454" s="32"/>
      <c r="E454" s="32"/>
    </row>
    <row r="455" spans="1:5" ht="15.75" customHeight="1">
      <c r="A455" s="32"/>
      <c r="B455" s="32"/>
      <c r="C455" s="10"/>
      <c r="D455" s="32"/>
      <c r="E455" s="32"/>
    </row>
    <row r="456" spans="1:5" ht="15.75" customHeight="1">
      <c r="A456" s="32"/>
      <c r="B456" s="32"/>
      <c r="C456" s="10"/>
      <c r="D456" s="32"/>
      <c r="E456" s="32"/>
    </row>
    <row r="457" spans="1:5" ht="15.75" customHeight="1">
      <c r="A457" s="32"/>
      <c r="B457" s="32"/>
      <c r="C457" s="10"/>
      <c r="D457" s="32"/>
      <c r="E457" s="32"/>
    </row>
    <row r="458" spans="1:5" ht="15.75" customHeight="1">
      <c r="A458" s="32"/>
      <c r="B458" s="32"/>
      <c r="C458" s="10"/>
      <c r="D458" s="32"/>
      <c r="E458" s="32"/>
    </row>
    <row r="459" spans="1:5" ht="15.75" customHeight="1">
      <c r="A459" s="32"/>
      <c r="B459" s="32"/>
      <c r="C459" s="10"/>
      <c r="D459" s="32"/>
      <c r="E459" s="32"/>
    </row>
    <row r="460" spans="1:5" ht="15.75" customHeight="1">
      <c r="A460" s="32"/>
      <c r="B460" s="32"/>
      <c r="C460" s="10"/>
      <c r="D460" s="32"/>
      <c r="E460" s="32"/>
    </row>
    <row r="461" spans="1:5" ht="15.75" customHeight="1">
      <c r="A461" s="32"/>
      <c r="B461" s="32"/>
      <c r="C461" s="10"/>
      <c r="D461" s="32"/>
      <c r="E461" s="32"/>
    </row>
    <row r="462" spans="1:5" ht="15.75" customHeight="1">
      <c r="A462" s="32"/>
      <c r="B462" s="32"/>
      <c r="C462" s="10"/>
      <c r="D462" s="32"/>
      <c r="E462" s="32"/>
    </row>
    <row r="463" spans="1:5" ht="15.75" customHeight="1">
      <c r="A463" s="32"/>
      <c r="B463" s="32"/>
      <c r="C463" s="10"/>
      <c r="D463" s="32"/>
      <c r="E463" s="32"/>
    </row>
    <row r="464" spans="1:5" ht="15.75" customHeight="1">
      <c r="A464" s="32"/>
      <c r="B464" s="32"/>
      <c r="C464" s="10"/>
      <c r="D464" s="32"/>
      <c r="E464" s="32"/>
    </row>
    <row r="465" spans="1:5" ht="15.75" customHeight="1">
      <c r="A465" s="32"/>
      <c r="B465" s="32"/>
      <c r="C465" s="10"/>
      <c r="D465" s="32"/>
      <c r="E465" s="32"/>
    </row>
    <row r="466" spans="1:5" ht="15.75" customHeight="1">
      <c r="A466" s="32"/>
      <c r="B466" s="32"/>
      <c r="C466" s="10"/>
      <c r="D466" s="32"/>
      <c r="E466" s="32"/>
    </row>
    <row r="467" spans="1:5" ht="15.75" customHeight="1">
      <c r="A467" s="32"/>
      <c r="B467" s="32"/>
      <c r="C467" s="10"/>
      <c r="D467" s="32"/>
      <c r="E467" s="32"/>
    </row>
    <row r="468" spans="1:5" ht="15.75" customHeight="1">
      <c r="A468" s="32"/>
      <c r="B468" s="32"/>
      <c r="C468" s="10"/>
      <c r="D468" s="32"/>
      <c r="E468" s="32"/>
    </row>
    <row r="469" spans="1:5" ht="15.75" customHeight="1">
      <c r="A469" s="32"/>
      <c r="B469" s="32"/>
      <c r="C469" s="10"/>
      <c r="D469" s="32"/>
      <c r="E469" s="32"/>
    </row>
    <row r="470" spans="1:5" ht="15.75" customHeight="1">
      <c r="A470" s="32"/>
      <c r="B470" s="32"/>
      <c r="C470" s="10"/>
      <c r="D470" s="32"/>
      <c r="E470" s="32"/>
    </row>
    <row r="471" spans="1:5" ht="15.75" customHeight="1">
      <c r="A471" s="32"/>
      <c r="B471" s="32"/>
      <c r="C471" s="10"/>
      <c r="D471" s="32"/>
      <c r="E471" s="32"/>
    </row>
    <row r="472" spans="1:5" ht="15.75" customHeight="1">
      <c r="A472" s="32"/>
      <c r="B472" s="32"/>
      <c r="C472" s="10"/>
      <c r="D472" s="32"/>
      <c r="E472" s="32"/>
    </row>
    <row r="473" spans="1:5" ht="15.75" customHeight="1">
      <c r="A473" s="32"/>
      <c r="B473" s="32"/>
      <c r="C473" s="10"/>
      <c r="D473" s="32"/>
      <c r="E473" s="32"/>
    </row>
    <row r="474" spans="1:5" ht="15.75" customHeight="1">
      <c r="A474" s="32"/>
      <c r="B474" s="32"/>
      <c r="C474" s="10"/>
      <c r="D474" s="32"/>
      <c r="E474" s="32"/>
    </row>
    <row r="475" spans="1:5" ht="15.75" customHeight="1">
      <c r="A475" s="32"/>
      <c r="B475" s="32"/>
      <c r="C475" s="10"/>
      <c r="D475" s="32"/>
      <c r="E475" s="32"/>
    </row>
    <row r="476" spans="1:5" ht="15.75" customHeight="1">
      <c r="A476" s="32"/>
      <c r="B476" s="32"/>
      <c r="C476" s="10"/>
      <c r="D476" s="32"/>
      <c r="E476" s="32"/>
    </row>
    <row r="477" spans="1:5" ht="15.75" customHeight="1">
      <c r="A477" s="32"/>
      <c r="B477" s="32"/>
      <c r="C477" s="10"/>
      <c r="D477" s="32"/>
      <c r="E477" s="32"/>
    </row>
    <row r="478" spans="1:5" ht="15.75" customHeight="1">
      <c r="A478" s="32"/>
      <c r="B478" s="32"/>
      <c r="C478" s="10"/>
      <c r="D478" s="32"/>
      <c r="E478" s="32"/>
    </row>
    <row r="479" spans="1:5" ht="15.75" customHeight="1">
      <c r="A479" s="32"/>
      <c r="B479" s="32"/>
      <c r="C479" s="10"/>
      <c r="D479" s="32"/>
      <c r="E479" s="32"/>
    </row>
    <row r="480" spans="1:5" ht="15.75" customHeight="1">
      <c r="A480" s="32"/>
      <c r="B480" s="32"/>
      <c r="C480" s="10"/>
      <c r="D480" s="32"/>
      <c r="E480" s="32"/>
    </row>
    <row r="481" spans="1:5" ht="15.75" customHeight="1">
      <c r="A481" s="32"/>
      <c r="B481" s="32"/>
      <c r="C481" s="10"/>
      <c r="D481" s="32"/>
      <c r="E481" s="32"/>
    </row>
    <row r="482" spans="1:5" ht="15.75" customHeight="1">
      <c r="A482" s="32"/>
      <c r="B482" s="32"/>
      <c r="C482" s="10"/>
      <c r="D482" s="32"/>
      <c r="E482" s="32"/>
    </row>
    <row r="483" spans="1:5" ht="15.75" customHeight="1">
      <c r="A483" s="32"/>
      <c r="B483" s="32"/>
      <c r="C483" s="10"/>
      <c r="D483" s="32"/>
      <c r="E483" s="32"/>
    </row>
    <row r="484" spans="1:5" ht="15.75" customHeight="1">
      <c r="A484" s="32"/>
      <c r="B484" s="32"/>
      <c r="C484" s="10"/>
      <c r="D484" s="32"/>
      <c r="E484" s="32"/>
    </row>
    <row r="485" spans="1:5" ht="15.75" customHeight="1">
      <c r="A485" s="32"/>
      <c r="B485" s="32"/>
      <c r="C485" s="10"/>
      <c r="D485" s="32"/>
      <c r="E485" s="32"/>
    </row>
    <row r="486" spans="1:5" ht="15.75" customHeight="1">
      <c r="A486" s="32"/>
      <c r="B486" s="32"/>
      <c r="C486" s="10"/>
      <c r="D486" s="32"/>
      <c r="E486" s="32"/>
    </row>
    <row r="487" spans="1:5" ht="15.75" customHeight="1">
      <c r="A487" s="32"/>
      <c r="B487" s="32"/>
      <c r="C487" s="10"/>
      <c r="D487" s="32"/>
      <c r="E487" s="32"/>
    </row>
    <row r="488" spans="1:5" ht="15.75" customHeight="1">
      <c r="A488" s="32"/>
      <c r="B488" s="32"/>
      <c r="C488" s="10"/>
      <c r="D488" s="32"/>
      <c r="E488" s="32"/>
    </row>
    <row r="489" spans="1:5" ht="15.75" customHeight="1">
      <c r="A489" s="32"/>
      <c r="B489" s="32"/>
      <c r="C489" s="10"/>
      <c r="D489" s="32"/>
      <c r="E489" s="32"/>
    </row>
    <row r="490" spans="1:5" ht="15.75" customHeight="1">
      <c r="A490" s="32"/>
      <c r="B490" s="32"/>
      <c r="C490" s="10"/>
      <c r="D490" s="32"/>
      <c r="E490" s="32"/>
    </row>
    <row r="491" spans="1:5" ht="15.75" customHeight="1">
      <c r="A491" s="32"/>
      <c r="B491" s="32"/>
      <c r="C491" s="10"/>
      <c r="D491" s="32"/>
      <c r="E491" s="32"/>
    </row>
    <row r="492" spans="1:5" ht="15.75" customHeight="1">
      <c r="A492" s="32"/>
      <c r="B492" s="32"/>
      <c r="C492" s="10"/>
      <c r="D492" s="32"/>
      <c r="E492" s="32"/>
    </row>
    <row r="493" spans="1:5" ht="15.75" customHeight="1">
      <c r="A493" s="32"/>
      <c r="B493" s="32"/>
      <c r="C493" s="10"/>
      <c r="D493" s="32"/>
      <c r="E493" s="32"/>
    </row>
    <row r="494" spans="1:5" ht="15.75" customHeight="1">
      <c r="A494" s="32"/>
      <c r="B494" s="32"/>
      <c r="C494" s="10"/>
      <c r="D494" s="32"/>
      <c r="E494" s="32"/>
    </row>
    <row r="495" spans="1:5" ht="15.75" customHeight="1">
      <c r="A495" s="32"/>
      <c r="B495" s="32"/>
      <c r="C495" s="10"/>
      <c r="D495" s="32"/>
      <c r="E495" s="32"/>
    </row>
    <row r="496" spans="1:5" ht="15.75" customHeight="1">
      <c r="A496" s="32"/>
      <c r="B496" s="32"/>
      <c r="C496" s="10"/>
      <c r="D496" s="32"/>
      <c r="E496" s="32"/>
    </row>
    <row r="497" spans="1:5" ht="15.75" customHeight="1">
      <c r="A497" s="32"/>
      <c r="B497" s="32"/>
      <c r="C497" s="10"/>
      <c r="D497" s="32"/>
      <c r="E497" s="32"/>
    </row>
    <row r="498" spans="1:5" ht="15.75" customHeight="1">
      <c r="A498" s="32"/>
      <c r="B498" s="32"/>
      <c r="C498" s="10"/>
      <c r="D498" s="32"/>
      <c r="E498" s="32"/>
    </row>
    <row r="499" spans="1:5" ht="15.75" customHeight="1">
      <c r="A499" s="32"/>
      <c r="B499" s="32"/>
      <c r="C499" s="10"/>
      <c r="D499" s="32"/>
      <c r="E499" s="32"/>
    </row>
    <row r="500" spans="1:5" ht="15.75" customHeight="1">
      <c r="A500" s="32"/>
      <c r="B500" s="32"/>
      <c r="C500" s="10"/>
      <c r="D500" s="32"/>
      <c r="E500" s="32"/>
    </row>
    <row r="501" spans="1:5" ht="15.75" customHeight="1">
      <c r="A501" s="32"/>
      <c r="B501" s="32"/>
      <c r="C501" s="10"/>
      <c r="D501" s="32"/>
      <c r="E501" s="32"/>
    </row>
    <row r="502" spans="1:5" ht="15.75" customHeight="1">
      <c r="A502" s="32"/>
      <c r="B502" s="32"/>
      <c r="C502" s="10"/>
      <c r="D502" s="32"/>
      <c r="E502" s="32"/>
    </row>
    <row r="503" spans="1:5" ht="15.75" customHeight="1">
      <c r="A503" s="32"/>
      <c r="B503" s="32"/>
      <c r="C503" s="10"/>
      <c r="D503" s="32"/>
      <c r="E503" s="32"/>
    </row>
    <row r="504" spans="1:5" ht="15.75" customHeight="1">
      <c r="A504" s="32"/>
      <c r="B504" s="32"/>
      <c r="C504" s="10"/>
      <c r="D504" s="32"/>
      <c r="E504" s="32"/>
    </row>
    <row r="505" spans="1:5" ht="15.75" customHeight="1">
      <c r="A505" s="32"/>
      <c r="B505" s="32"/>
      <c r="C505" s="10"/>
      <c r="D505" s="32"/>
      <c r="E505" s="32"/>
    </row>
    <row r="506" spans="1:5" ht="15.75" customHeight="1">
      <c r="A506" s="32"/>
      <c r="B506" s="32"/>
      <c r="C506" s="10"/>
      <c r="D506" s="32"/>
      <c r="E506" s="32"/>
    </row>
    <row r="507" spans="1:5" ht="15.75" customHeight="1">
      <c r="A507" s="32"/>
      <c r="B507" s="32"/>
      <c r="C507" s="10"/>
      <c r="D507" s="32"/>
      <c r="E507" s="32"/>
    </row>
    <row r="508" spans="1:5" ht="15.75" customHeight="1">
      <c r="A508" s="32"/>
      <c r="B508" s="32"/>
      <c r="C508" s="10"/>
      <c r="D508" s="32"/>
      <c r="E508" s="32"/>
    </row>
    <row r="509" spans="1:5" ht="15.75" customHeight="1">
      <c r="A509" s="32"/>
      <c r="B509" s="32"/>
      <c r="C509" s="10"/>
      <c r="D509" s="32"/>
      <c r="E509" s="32"/>
    </row>
    <row r="510" spans="1:5" ht="15.75" customHeight="1">
      <c r="A510" s="32"/>
      <c r="B510" s="32"/>
      <c r="C510" s="10"/>
      <c r="D510" s="32"/>
      <c r="E510" s="32"/>
    </row>
    <row r="511" spans="1:5" ht="15.75" customHeight="1">
      <c r="A511" s="32"/>
      <c r="B511" s="32"/>
      <c r="C511" s="10"/>
      <c r="D511" s="32"/>
      <c r="E511" s="32"/>
    </row>
    <row r="512" spans="1:5" ht="15.75" customHeight="1">
      <c r="A512" s="32"/>
      <c r="B512" s="32"/>
      <c r="C512" s="10"/>
      <c r="D512" s="32"/>
      <c r="E512" s="32"/>
    </row>
    <row r="513" spans="1:5" ht="15.75" customHeight="1">
      <c r="A513" s="32"/>
      <c r="B513" s="32"/>
      <c r="C513" s="10"/>
      <c r="D513" s="32"/>
      <c r="E513" s="32"/>
    </row>
    <row r="514" spans="1:5" ht="15.75" customHeight="1">
      <c r="A514" s="32"/>
      <c r="B514" s="32"/>
      <c r="C514" s="10"/>
      <c r="D514" s="32"/>
      <c r="E514" s="32"/>
    </row>
    <row r="515" spans="1:5" ht="15.75" customHeight="1">
      <c r="A515" s="32"/>
      <c r="B515" s="32"/>
      <c r="C515" s="10"/>
      <c r="D515" s="32"/>
      <c r="E515" s="32"/>
    </row>
    <row r="516" spans="1:5" ht="15.75" customHeight="1">
      <c r="A516" s="32"/>
      <c r="B516" s="32"/>
      <c r="C516" s="10"/>
      <c r="D516" s="32"/>
      <c r="E516" s="32"/>
    </row>
    <row r="517" spans="1:5" ht="15.75" customHeight="1">
      <c r="A517" s="32"/>
      <c r="B517" s="32"/>
      <c r="C517" s="10"/>
      <c r="D517" s="32"/>
      <c r="E517" s="32"/>
    </row>
    <row r="518" spans="1:5" ht="15.75" customHeight="1">
      <c r="A518" s="32"/>
      <c r="B518" s="32"/>
      <c r="C518" s="10"/>
      <c r="D518" s="32"/>
      <c r="E518" s="32"/>
    </row>
    <row r="519" spans="1:5" ht="15.75" customHeight="1">
      <c r="A519" s="32"/>
      <c r="B519" s="32"/>
      <c r="C519" s="10"/>
      <c r="D519" s="32"/>
      <c r="E519" s="32"/>
    </row>
    <row r="520" spans="1:5" ht="15.75" customHeight="1">
      <c r="A520" s="32"/>
      <c r="B520" s="32"/>
      <c r="C520" s="10"/>
      <c r="D520" s="32"/>
      <c r="E520" s="32"/>
    </row>
    <row r="521" spans="1:5" ht="15.75" customHeight="1">
      <c r="A521" s="32"/>
      <c r="B521" s="32"/>
      <c r="C521" s="10"/>
      <c r="D521" s="32"/>
      <c r="E521" s="32"/>
    </row>
    <row r="522" spans="1:5" ht="15.75" customHeight="1">
      <c r="A522" s="32"/>
      <c r="B522" s="32"/>
      <c r="C522" s="10"/>
      <c r="D522" s="32"/>
      <c r="E522" s="32"/>
    </row>
    <row r="523" spans="1:5" ht="15.75" customHeight="1">
      <c r="A523" s="32"/>
      <c r="B523" s="32"/>
      <c r="C523" s="10"/>
      <c r="D523" s="32"/>
      <c r="E523" s="32"/>
    </row>
    <row r="524" spans="1:5" ht="15.75" customHeight="1">
      <c r="A524" s="32"/>
      <c r="B524" s="32"/>
      <c r="C524" s="10"/>
      <c r="D524" s="32"/>
      <c r="E524" s="32"/>
    </row>
    <row r="525" spans="1:5" ht="15.75" customHeight="1">
      <c r="A525" s="32"/>
      <c r="B525" s="32"/>
      <c r="C525" s="10"/>
      <c r="D525" s="32"/>
      <c r="E525" s="32"/>
    </row>
    <row r="526" spans="1:5" ht="15.75" customHeight="1">
      <c r="A526" s="32"/>
      <c r="B526" s="32"/>
      <c r="C526" s="10"/>
      <c r="D526" s="32"/>
      <c r="E526" s="32"/>
    </row>
    <row r="527" spans="1:5" ht="15.75" customHeight="1">
      <c r="A527" s="32"/>
      <c r="B527" s="32"/>
      <c r="C527" s="10"/>
      <c r="D527" s="32"/>
      <c r="E527" s="32"/>
    </row>
    <row r="528" spans="1:5" ht="15.75" customHeight="1">
      <c r="A528" s="32"/>
      <c r="B528" s="32"/>
      <c r="C528" s="10"/>
      <c r="D528" s="32"/>
      <c r="E528" s="32"/>
    </row>
    <row r="529" spans="1:5" ht="15.75" customHeight="1">
      <c r="A529" s="32"/>
      <c r="B529" s="32"/>
      <c r="C529" s="10"/>
      <c r="D529" s="32"/>
      <c r="E529" s="32"/>
    </row>
    <row r="530" spans="1:5" ht="15.75" customHeight="1">
      <c r="A530" s="32"/>
      <c r="B530" s="32"/>
      <c r="C530" s="10"/>
      <c r="D530" s="32"/>
      <c r="E530" s="32"/>
    </row>
    <row r="531" spans="1:5" ht="15.75" customHeight="1">
      <c r="A531" s="32"/>
      <c r="B531" s="32"/>
      <c r="C531" s="10"/>
      <c r="D531" s="32"/>
      <c r="E531" s="32"/>
    </row>
    <row r="532" spans="1:5" ht="15.75" customHeight="1">
      <c r="A532" s="32"/>
      <c r="B532" s="32"/>
      <c r="C532" s="10"/>
      <c r="D532" s="32"/>
      <c r="E532" s="32"/>
    </row>
    <row r="533" spans="1:5" ht="15.75" customHeight="1">
      <c r="A533" s="32"/>
      <c r="B533" s="32"/>
      <c r="C533" s="10"/>
      <c r="D533" s="32"/>
      <c r="E533" s="32"/>
    </row>
    <row r="534" spans="1:5" ht="15.75" customHeight="1">
      <c r="A534" s="32"/>
      <c r="B534" s="32"/>
      <c r="C534" s="10"/>
      <c r="D534" s="32"/>
      <c r="E534" s="32"/>
    </row>
    <row r="535" spans="1:5" ht="15.75" customHeight="1">
      <c r="A535" s="32"/>
      <c r="B535" s="32"/>
      <c r="C535" s="10"/>
      <c r="D535" s="32"/>
      <c r="E535" s="32"/>
    </row>
    <row r="536" spans="1:5" ht="15.75" customHeight="1">
      <c r="A536" s="32"/>
      <c r="B536" s="32"/>
      <c r="C536" s="10"/>
      <c r="D536" s="32"/>
      <c r="E536" s="32"/>
    </row>
    <row r="537" spans="1:5" ht="15.75" customHeight="1">
      <c r="A537" s="32"/>
      <c r="B537" s="32"/>
      <c r="C537" s="10"/>
      <c r="D537" s="32"/>
      <c r="E537" s="32"/>
    </row>
    <row r="538" spans="1:5" ht="15.75" customHeight="1">
      <c r="A538" s="32"/>
      <c r="B538" s="32"/>
      <c r="C538" s="10"/>
      <c r="D538" s="32"/>
      <c r="E538" s="32"/>
    </row>
    <row r="539" spans="1:5" ht="15.75" customHeight="1">
      <c r="A539" s="32"/>
      <c r="B539" s="32"/>
      <c r="C539" s="10"/>
      <c r="D539" s="32"/>
      <c r="E539" s="32"/>
    </row>
    <row r="540" spans="1:5" ht="15.75" customHeight="1">
      <c r="A540" s="32"/>
      <c r="B540" s="32"/>
      <c r="C540" s="10"/>
      <c r="D540" s="32"/>
      <c r="E540" s="32"/>
    </row>
    <row r="541" spans="1:5" ht="15.75" customHeight="1">
      <c r="A541" s="32"/>
      <c r="B541" s="32"/>
      <c r="C541" s="10"/>
      <c r="D541" s="32"/>
      <c r="E541" s="32"/>
    </row>
    <row r="542" spans="1:5" ht="15.75" customHeight="1">
      <c r="A542" s="32"/>
      <c r="B542" s="32"/>
      <c r="C542" s="10"/>
      <c r="D542" s="32"/>
      <c r="E542" s="32"/>
    </row>
    <row r="543" spans="1:5" ht="15.75" customHeight="1">
      <c r="A543" s="32"/>
      <c r="B543" s="32"/>
      <c r="C543" s="10"/>
      <c r="D543" s="32"/>
      <c r="E543" s="32"/>
    </row>
    <row r="544" spans="1:5" ht="15.75" customHeight="1">
      <c r="A544" s="32"/>
      <c r="B544" s="32"/>
      <c r="C544" s="10"/>
      <c r="D544" s="32"/>
      <c r="E544" s="32"/>
    </row>
    <row r="545" spans="1:5" ht="15.75" customHeight="1">
      <c r="A545" s="32"/>
      <c r="B545" s="32"/>
      <c r="C545" s="10"/>
      <c r="D545" s="32"/>
      <c r="E545" s="32"/>
    </row>
    <row r="546" spans="1:5" ht="15.75" customHeight="1">
      <c r="A546" s="32"/>
      <c r="B546" s="32"/>
      <c r="C546" s="10"/>
      <c r="D546" s="32"/>
      <c r="E546" s="32"/>
    </row>
    <row r="547" spans="1:5" ht="15.75" customHeight="1">
      <c r="A547" s="32"/>
      <c r="B547" s="32"/>
      <c r="C547" s="10"/>
      <c r="D547" s="32"/>
      <c r="E547" s="32"/>
    </row>
    <row r="548" spans="1:5" ht="15.75" customHeight="1">
      <c r="A548" s="32"/>
      <c r="B548" s="32"/>
      <c r="C548" s="10"/>
      <c r="D548" s="32"/>
      <c r="E548" s="32"/>
    </row>
    <row r="549" spans="1:5" ht="15.75" customHeight="1">
      <c r="A549" s="32"/>
      <c r="B549" s="32"/>
      <c r="C549" s="10"/>
      <c r="D549" s="32"/>
      <c r="E549" s="32"/>
    </row>
    <row r="550" spans="1:5" ht="15.75" customHeight="1">
      <c r="A550" s="32"/>
      <c r="B550" s="32"/>
      <c r="C550" s="10"/>
      <c r="D550" s="32"/>
      <c r="E550" s="32"/>
    </row>
    <row r="551" spans="1:5" ht="15.75" customHeight="1">
      <c r="A551" s="32"/>
      <c r="B551" s="32"/>
      <c r="C551" s="10"/>
      <c r="D551" s="32"/>
      <c r="E551" s="32"/>
    </row>
    <row r="552" spans="1:5" ht="15.75" customHeight="1">
      <c r="A552" s="32"/>
      <c r="B552" s="32"/>
      <c r="C552" s="10"/>
      <c r="D552" s="32"/>
      <c r="E552" s="32"/>
    </row>
    <row r="553" spans="1:5" ht="15.75" customHeight="1">
      <c r="A553" s="32"/>
      <c r="B553" s="32"/>
      <c r="C553" s="10"/>
      <c r="D553" s="32"/>
      <c r="E553" s="32"/>
    </row>
    <row r="554" spans="1:5" ht="15.75" customHeight="1">
      <c r="A554" s="32"/>
      <c r="B554" s="32"/>
      <c r="C554" s="10"/>
      <c r="D554" s="32"/>
      <c r="E554" s="32"/>
    </row>
    <row r="555" spans="1:5" ht="15.75" customHeight="1">
      <c r="A555" s="32"/>
      <c r="B555" s="32"/>
      <c r="C555" s="10"/>
      <c r="D555" s="32"/>
      <c r="E555" s="32"/>
    </row>
    <row r="556" spans="1:5" ht="15.75" customHeight="1">
      <c r="A556" s="32"/>
      <c r="B556" s="32"/>
      <c r="C556" s="10"/>
      <c r="D556" s="32"/>
      <c r="E556" s="32"/>
    </row>
    <row r="557" spans="1:5" ht="15.75" customHeight="1">
      <c r="A557" s="32"/>
      <c r="B557" s="32"/>
      <c r="C557" s="10"/>
      <c r="D557" s="32"/>
      <c r="E557" s="32"/>
    </row>
    <row r="558" spans="1:5" ht="15.75" customHeight="1">
      <c r="A558" s="32"/>
      <c r="B558" s="32"/>
      <c r="C558" s="10"/>
      <c r="D558" s="32"/>
      <c r="E558" s="32"/>
    </row>
    <row r="559" spans="1:5" ht="15.75" customHeight="1">
      <c r="A559" s="32"/>
      <c r="B559" s="32"/>
      <c r="C559" s="10"/>
      <c r="D559" s="32"/>
      <c r="E559" s="32"/>
    </row>
    <row r="560" spans="1:5" ht="15.75" customHeight="1">
      <c r="A560" s="32"/>
      <c r="B560" s="32"/>
      <c r="C560" s="10"/>
      <c r="D560" s="32"/>
      <c r="E560" s="32"/>
    </row>
    <row r="561" spans="1:5" ht="15.75" customHeight="1">
      <c r="A561" s="32"/>
      <c r="B561" s="32"/>
      <c r="C561" s="10"/>
      <c r="D561" s="32"/>
      <c r="E561" s="32"/>
    </row>
    <row r="562" spans="1:5" ht="15.75" customHeight="1">
      <c r="A562" s="32"/>
      <c r="B562" s="32"/>
      <c r="C562" s="10"/>
      <c r="D562" s="32"/>
      <c r="E562" s="32"/>
    </row>
    <row r="563" spans="1:5" ht="15.75" customHeight="1">
      <c r="A563" s="32"/>
      <c r="B563" s="32"/>
      <c r="C563" s="10"/>
      <c r="D563" s="32"/>
      <c r="E563" s="32"/>
    </row>
    <row r="564" spans="1:5" ht="15.75" customHeight="1">
      <c r="A564" s="32"/>
      <c r="B564" s="32"/>
      <c r="C564" s="10"/>
      <c r="D564" s="32"/>
      <c r="E564" s="32"/>
    </row>
    <row r="565" spans="1:5" ht="15.75" customHeight="1">
      <c r="A565" s="32"/>
      <c r="B565" s="32"/>
      <c r="C565" s="10"/>
      <c r="D565" s="32"/>
      <c r="E565" s="32"/>
    </row>
    <row r="566" spans="1:5" ht="15.75" customHeight="1">
      <c r="A566" s="32"/>
      <c r="B566" s="32"/>
      <c r="C566" s="10"/>
      <c r="D566" s="32"/>
      <c r="E566" s="32"/>
    </row>
    <row r="567" spans="1:5" ht="15.75" customHeight="1">
      <c r="A567" s="32"/>
      <c r="B567" s="32"/>
      <c r="C567" s="10"/>
      <c r="D567" s="32"/>
      <c r="E567" s="32"/>
    </row>
    <row r="568" spans="1:5" ht="15.75" customHeight="1">
      <c r="A568" s="32"/>
      <c r="B568" s="32"/>
      <c r="C568" s="10"/>
      <c r="D568" s="32"/>
      <c r="E568" s="32"/>
    </row>
    <row r="569" spans="1:5" ht="15.75" customHeight="1">
      <c r="A569" s="32"/>
      <c r="B569" s="32"/>
      <c r="C569" s="10"/>
      <c r="D569" s="32"/>
      <c r="E569" s="32"/>
    </row>
    <row r="570" spans="1:5" ht="15.75" customHeight="1">
      <c r="A570" s="32"/>
      <c r="B570" s="32"/>
      <c r="C570" s="10"/>
      <c r="D570" s="32"/>
      <c r="E570" s="32"/>
    </row>
    <row r="571" spans="1:5" ht="15.75" customHeight="1">
      <c r="A571" s="32"/>
      <c r="B571" s="32"/>
      <c r="C571" s="10"/>
      <c r="D571" s="32"/>
      <c r="E571" s="32"/>
    </row>
    <row r="572" spans="1:5" ht="15.75" customHeight="1">
      <c r="A572" s="32"/>
      <c r="B572" s="32"/>
      <c r="C572" s="10"/>
      <c r="D572" s="32"/>
      <c r="E572" s="32"/>
    </row>
    <row r="573" spans="1:5" ht="15.75" customHeight="1">
      <c r="A573" s="32"/>
      <c r="B573" s="32"/>
      <c r="C573" s="10"/>
      <c r="D573" s="32"/>
      <c r="E573" s="32"/>
    </row>
    <row r="574" spans="1:5" ht="15.75" customHeight="1">
      <c r="A574" s="32"/>
      <c r="B574" s="32"/>
      <c r="C574" s="10"/>
      <c r="D574" s="32"/>
      <c r="E574" s="32"/>
    </row>
    <row r="575" spans="1:5" ht="15.75" customHeight="1">
      <c r="A575" s="32"/>
      <c r="B575" s="32"/>
      <c r="C575" s="10"/>
      <c r="D575" s="32"/>
      <c r="E575" s="32"/>
    </row>
    <row r="576" spans="1:5" ht="15.75" customHeight="1">
      <c r="A576" s="32"/>
      <c r="B576" s="32"/>
      <c r="C576" s="10"/>
      <c r="D576" s="32"/>
      <c r="E576" s="32"/>
    </row>
    <row r="577" spans="1:5" ht="15.75" customHeight="1">
      <c r="A577" s="32"/>
      <c r="B577" s="32"/>
      <c r="C577" s="10"/>
      <c r="D577" s="32"/>
      <c r="E577" s="32"/>
    </row>
    <row r="578" spans="1:5" ht="15.75" customHeight="1">
      <c r="A578" s="32"/>
      <c r="B578" s="32"/>
      <c r="C578" s="10"/>
      <c r="D578" s="32"/>
      <c r="E578" s="32"/>
    </row>
    <row r="579" spans="1:5" ht="15.75" customHeight="1">
      <c r="A579" s="32"/>
      <c r="B579" s="32"/>
      <c r="C579" s="10"/>
      <c r="D579" s="32"/>
      <c r="E579" s="32"/>
    </row>
    <row r="580" spans="1:5" ht="15.75" customHeight="1">
      <c r="A580" s="32"/>
      <c r="B580" s="32"/>
      <c r="C580" s="10"/>
      <c r="D580" s="32"/>
      <c r="E580" s="32"/>
    </row>
    <row r="581" spans="1:5" ht="15.75" customHeight="1">
      <c r="A581" s="32"/>
      <c r="B581" s="32"/>
      <c r="C581" s="10"/>
      <c r="D581" s="32"/>
      <c r="E581" s="32"/>
    </row>
    <row r="582" spans="1:5" ht="15.75" customHeight="1">
      <c r="A582" s="32"/>
      <c r="B582" s="32"/>
      <c r="C582" s="10"/>
      <c r="D582" s="32"/>
      <c r="E582" s="32"/>
    </row>
    <row r="583" spans="1:5" ht="15.75" customHeight="1">
      <c r="A583" s="32"/>
      <c r="B583" s="32"/>
      <c r="C583" s="10"/>
      <c r="D583" s="32"/>
      <c r="E583" s="32"/>
    </row>
    <row r="584" spans="1:5" ht="15.75" customHeight="1">
      <c r="A584" s="32"/>
      <c r="B584" s="32"/>
      <c r="C584" s="10"/>
      <c r="D584" s="32"/>
      <c r="E584" s="32"/>
    </row>
    <row r="585" spans="1:5" ht="15.75" customHeight="1">
      <c r="A585" s="32"/>
      <c r="B585" s="32"/>
      <c r="C585" s="10"/>
      <c r="D585" s="32"/>
      <c r="E585" s="32"/>
    </row>
    <row r="586" spans="1:5" ht="15.75" customHeight="1">
      <c r="A586" s="32"/>
      <c r="B586" s="32"/>
      <c r="C586" s="10"/>
      <c r="D586" s="32"/>
      <c r="E586" s="32"/>
    </row>
    <row r="587" spans="1:5" ht="15.75" customHeight="1">
      <c r="A587" s="32"/>
      <c r="B587" s="32"/>
      <c r="C587" s="10"/>
      <c r="D587" s="32"/>
      <c r="E587" s="32"/>
    </row>
    <row r="588" spans="1:5" ht="15.75" customHeight="1">
      <c r="A588" s="32"/>
      <c r="B588" s="32"/>
      <c r="C588" s="10"/>
      <c r="D588" s="32"/>
      <c r="E588" s="32"/>
    </row>
    <row r="589" spans="1:5" ht="15.75" customHeight="1">
      <c r="A589" s="32"/>
      <c r="B589" s="32"/>
      <c r="C589" s="10"/>
      <c r="D589" s="32"/>
      <c r="E589" s="32"/>
    </row>
    <row r="590" spans="1:5" ht="15.75" customHeight="1">
      <c r="A590" s="32"/>
      <c r="B590" s="32"/>
      <c r="C590" s="10"/>
      <c r="D590" s="32"/>
      <c r="E590" s="32"/>
    </row>
    <row r="591" spans="1:5" ht="15.75" customHeight="1">
      <c r="A591" s="32"/>
      <c r="B591" s="32"/>
      <c r="C591" s="10"/>
      <c r="D591" s="32"/>
      <c r="E591" s="32"/>
    </row>
    <row r="592" spans="1:5" ht="15.75" customHeight="1">
      <c r="A592" s="32"/>
      <c r="B592" s="32"/>
      <c r="C592" s="10"/>
      <c r="D592" s="32"/>
      <c r="E592" s="32"/>
    </row>
    <row r="593" spans="1:5" ht="15.75" customHeight="1">
      <c r="A593" s="32"/>
      <c r="B593" s="32"/>
      <c r="C593" s="10"/>
      <c r="D593" s="32"/>
      <c r="E593" s="32"/>
    </row>
    <row r="594" spans="1:5" ht="15.75" customHeight="1">
      <c r="A594" s="32"/>
      <c r="B594" s="32"/>
      <c r="C594" s="10"/>
      <c r="D594" s="32"/>
      <c r="E594" s="32"/>
    </row>
    <row r="595" spans="1:5" ht="15.75" customHeight="1">
      <c r="A595" s="32"/>
      <c r="B595" s="32"/>
      <c r="C595" s="10"/>
      <c r="D595" s="32"/>
      <c r="E595" s="32"/>
    </row>
    <row r="596" spans="1:5" ht="15.75" customHeight="1">
      <c r="A596" s="32"/>
      <c r="B596" s="32"/>
      <c r="C596" s="10"/>
      <c r="D596" s="32"/>
      <c r="E596" s="32"/>
    </row>
    <row r="597" spans="1:5" ht="15.75" customHeight="1">
      <c r="A597" s="32"/>
      <c r="B597" s="32"/>
      <c r="C597" s="10"/>
      <c r="D597" s="32"/>
      <c r="E597" s="32"/>
    </row>
    <row r="598" spans="1:5" ht="15.75" customHeight="1">
      <c r="A598" s="32"/>
      <c r="B598" s="32"/>
      <c r="C598" s="10"/>
      <c r="D598" s="32"/>
      <c r="E598" s="32"/>
    </row>
    <row r="599" spans="1:5" ht="15.75" customHeight="1">
      <c r="A599" s="32"/>
      <c r="B599" s="32"/>
      <c r="C599" s="10"/>
      <c r="D599" s="32"/>
      <c r="E599" s="32"/>
    </row>
    <row r="600" spans="1:5" ht="15.75" customHeight="1">
      <c r="A600" s="32"/>
      <c r="B600" s="32"/>
      <c r="C600" s="10"/>
      <c r="D600" s="32"/>
      <c r="E600" s="32"/>
    </row>
    <row r="601" spans="1:5" ht="15.75" customHeight="1">
      <c r="A601" s="32"/>
      <c r="B601" s="32"/>
      <c r="C601" s="10"/>
      <c r="D601" s="32"/>
      <c r="E601" s="32"/>
    </row>
    <row r="602" spans="1:5" ht="15.75" customHeight="1">
      <c r="A602" s="32"/>
      <c r="B602" s="32"/>
      <c r="C602" s="10"/>
      <c r="D602" s="32"/>
      <c r="E602" s="32"/>
    </row>
    <row r="603" spans="1:5" ht="15.75" customHeight="1">
      <c r="A603" s="32"/>
      <c r="B603" s="32"/>
      <c r="C603" s="10"/>
      <c r="D603" s="32"/>
      <c r="E603" s="32"/>
    </row>
    <row r="604" spans="1:5" ht="15.75" customHeight="1">
      <c r="A604" s="32"/>
      <c r="B604" s="32"/>
      <c r="C604" s="10"/>
      <c r="D604" s="32"/>
      <c r="E604" s="32"/>
    </row>
    <row r="605" spans="1:5" ht="15.75" customHeight="1">
      <c r="A605" s="32"/>
      <c r="B605" s="32"/>
      <c r="C605" s="10"/>
      <c r="D605" s="32"/>
      <c r="E605" s="32"/>
    </row>
    <row r="606" spans="1:5" ht="15.75" customHeight="1">
      <c r="A606" s="32"/>
      <c r="B606" s="32"/>
      <c r="C606" s="10"/>
      <c r="D606" s="32"/>
      <c r="E606" s="32"/>
    </row>
    <row r="607" spans="1:5" ht="15.75" customHeight="1">
      <c r="A607" s="32"/>
      <c r="B607" s="32"/>
      <c r="C607" s="10"/>
      <c r="D607" s="32"/>
      <c r="E607" s="32"/>
    </row>
    <row r="608" spans="1:5" ht="15.75" customHeight="1">
      <c r="A608" s="32"/>
      <c r="B608" s="32"/>
      <c r="C608" s="10"/>
      <c r="D608" s="32"/>
      <c r="E608" s="32"/>
    </row>
    <row r="609" spans="1:5" ht="15.75" customHeight="1">
      <c r="A609" s="32"/>
      <c r="B609" s="32"/>
      <c r="C609" s="10"/>
      <c r="D609" s="32"/>
      <c r="E609" s="32"/>
    </row>
    <row r="610" spans="1:5" ht="15.75" customHeight="1">
      <c r="A610" s="32"/>
      <c r="B610" s="32"/>
      <c r="C610" s="10"/>
      <c r="D610" s="32"/>
      <c r="E610" s="32"/>
    </row>
    <row r="611" spans="1:5" ht="15.75" customHeight="1">
      <c r="A611" s="32"/>
      <c r="B611" s="32"/>
      <c r="C611" s="10"/>
      <c r="D611" s="32"/>
      <c r="E611" s="32"/>
    </row>
    <row r="612" spans="1:5" ht="15.75" customHeight="1">
      <c r="A612" s="32"/>
      <c r="B612" s="32"/>
      <c r="C612" s="10"/>
      <c r="D612" s="32"/>
      <c r="E612" s="32"/>
    </row>
    <row r="613" spans="1:5" ht="15.75" customHeight="1">
      <c r="A613" s="32"/>
      <c r="B613" s="32"/>
      <c r="C613" s="10"/>
      <c r="D613" s="32"/>
      <c r="E613" s="32"/>
    </row>
    <row r="614" spans="1:5" ht="15.75" customHeight="1">
      <c r="A614" s="32"/>
      <c r="B614" s="32"/>
      <c r="C614" s="10"/>
      <c r="D614" s="32"/>
      <c r="E614" s="32"/>
    </row>
    <row r="615" spans="1:5" ht="15.75" customHeight="1">
      <c r="A615" s="32"/>
      <c r="B615" s="32"/>
      <c r="C615" s="10"/>
      <c r="D615" s="32"/>
      <c r="E615" s="32"/>
    </row>
    <row r="616" spans="1:5" ht="15.75" customHeight="1">
      <c r="A616" s="32"/>
      <c r="B616" s="32"/>
      <c r="C616" s="10"/>
      <c r="D616" s="32"/>
      <c r="E616" s="32"/>
    </row>
    <row r="617" spans="1:5" ht="15.75" customHeight="1">
      <c r="A617" s="32"/>
      <c r="B617" s="32"/>
      <c r="C617" s="10"/>
      <c r="D617" s="32"/>
      <c r="E617" s="32"/>
    </row>
    <row r="618" spans="1:5" ht="15.75" customHeight="1">
      <c r="A618" s="32"/>
      <c r="B618" s="32"/>
      <c r="C618" s="10"/>
      <c r="D618" s="32"/>
      <c r="E618" s="32"/>
    </row>
    <row r="619" spans="1:5" ht="15.75" customHeight="1">
      <c r="A619" s="32"/>
      <c r="B619" s="32"/>
      <c r="C619" s="10"/>
      <c r="D619" s="32"/>
      <c r="E619" s="32"/>
    </row>
    <row r="620" spans="1:5" ht="15.75" customHeight="1">
      <c r="A620" s="32"/>
      <c r="B620" s="32"/>
      <c r="C620" s="10"/>
      <c r="D620" s="32"/>
      <c r="E620" s="32"/>
    </row>
    <row r="621" spans="1:5" ht="15.75" customHeight="1">
      <c r="A621" s="32"/>
      <c r="B621" s="32"/>
      <c r="C621" s="10"/>
      <c r="D621" s="32"/>
      <c r="E621" s="32"/>
    </row>
    <row r="622" spans="1:5" ht="15.75" customHeight="1">
      <c r="A622" s="32"/>
      <c r="B622" s="32"/>
      <c r="C622" s="10"/>
      <c r="D622" s="32"/>
      <c r="E622" s="32"/>
    </row>
    <row r="623" spans="1:5" ht="15.75" customHeight="1">
      <c r="A623" s="32"/>
      <c r="B623" s="32"/>
      <c r="C623" s="10"/>
      <c r="D623" s="32"/>
      <c r="E623" s="32"/>
    </row>
    <row r="624" spans="1:5" ht="15.75" customHeight="1">
      <c r="A624" s="32"/>
      <c r="B624" s="32"/>
      <c r="C624" s="10"/>
      <c r="D624" s="32"/>
      <c r="E624" s="32"/>
    </row>
    <row r="625" spans="1:5" ht="15.75" customHeight="1">
      <c r="A625" s="32"/>
      <c r="B625" s="32"/>
      <c r="C625" s="10"/>
      <c r="D625" s="32"/>
      <c r="E625" s="32"/>
    </row>
    <row r="626" spans="1:5" ht="15.75" customHeight="1">
      <c r="A626" s="32"/>
      <c r="B626" s="32"/>
      <c r="C626" s="10"/>
      <c r="D626" s="32"/>
      <c r="E626" s="32"/>
    </row>
    <row r="627" spans="1:5" ht="15.75" customHeight="1">
      <c r="A627" s="32"/>
      <c r="B627" s="32"/>
      <c r="C627" s="10"/>
      <c r="D627" s="32"/>
      <c r="E627" s="32"/>
    </row>
    <row r="628" spans="1:5" ht="15.75" customHeight="1">
      <c r="A628" s="32"/>
      <c r="B628" s="32"/>
      <c r="C628" s="10"/>
      <c r="D628" s="32"/>
      <c r="E628" s="32"/>
    </row>
    <row r="629" spans="1:5" ht="15.75" customHeight="1">
      <c r="A629" s="32"/>
      <c r="B629" s="32"/>
      <c r="C629" s="10"/>
      <c r="D629" s="32"/>
      <c r="E629" s="32"/>
    </row>
    <row r="630" spans="1:5" ht="15.75" customHeight="1">
      <c r="A630" s="32"/>
      <c r="B630" s="32"/>
      <c r="C630" s="10"/>
      <c r="D630" s="32"/>
      <c r="E630" s="32"/>
    </row>
    <row r="631" spans="1:5" ht="15.75" customHeight="1">
      <c r="A631" s="32"/>
      <c r="B631" s="32"/>
      <c r="C631" s="10"/>
      <c r="D631" s="32"/>
      <c r="E631" s="32"/>
    </row>
    <row r="632" spans="1:5" ht="15.75" customHeight="1">
      <c r="A632" s="32"/>
      <c r="B632" s="32"/>
      <c r="C632" s="10"/>
      <c r="D632" s="32"/>
      <c r="E632" s="32"/>
    </row>
    <row r="633" spans="1:5" ht="15.75" customHeight="1">
      <c r="A633" s="32"/>
      <c r="B633" s="32"/>
      <c r="C633" s="10"/>
      <c r="D633" s="32"/>
      <c r="E633" s="32"/>
    </row>
    <row r="634" spans="1:5" ht="15.75" customHeight="1">
      <c r="A634" s="32"/>
      <c r="B634" s="32"/>
      <c r="C634" s="10"/>
      <c r="D634" s="32"/>
      <c r="E634" s="32"/>
    </row>
    <row r="635" spans="1:5" ht="15.75" customHeight="1">
      <c r="A635" s="32"/>
      <c r="B635" s="32"/>
      <c r="C635" s="10"/>
      <c r="D635" s="32"/>
      <c r="E635" s="32"/>
    </row>
    <row r="636" spans="1:5" ht="15.75" customHeight="1">
      <c r="A636" s="32"/>
      <c r="B636" s="32"/>
      <c r="C636" s="10"/>
      <c r="D636" s="32"/>
      <c r="E636" s="32"/>
    </row>
    <row r="637" spans="1:5" ht="15.75" customHeight="1">
      <c r="A637" s="32"/>
      <c r="B637" s="32"/>
      <c r="C637" s="10"/>
      <c r="D637" s="32"/>
      <c r="E637" s="32"/>
    </row>
    <row r="638" spans="1:5" ht="15.75" customHeight="1">
      <c r="A638" s="32"/>
      <c r="B638" s="32"/>
      <c r="C638" s="10"/>
      <c r="D638" s="32"/>
      <c r="E638" s="32"/>
    </row>
    <row r="639" spans="1:5" ht="15.75" customHeight="1">
      <c r="A639" s="32"/>
      <c r="B639" s="32"/>
      <c r="C639" s="10"/>
      <c r="D639" s="32"/>
      <c r="E639" s="32"/>
    </row>
    <row r="640" spans="1:5" ht="15.75" customHeight="1">
      <c r="A640" s="32"/>
      <c r="B640" s="32"/>
      <c r="C640" s="10"/>
      <c r="D640" s="32"/>
      <c r="E640" s="32"/>
    </row>
    <row r="641" spans="1:5" ht="15.75" customHeight="1">
      <c r="A641" s="32"/>
      <c r="B641" s="32"/>
      <c r="C641" s="10"/>
      <c r="D641" s="32"/>
      <c r="E641" s="32"/>
    </row>
    <row r="642" spans="1:5" ht="15.75" customHeight="1">
      <c r="A642" s="32"/>
      <c r="B642" s="32"/>
      <c r="C642" s="10"/>
      <c r="D642" s="32"/>
      <c r="E642" s="32"/>
    </row>
    <row r="643" spans="1:5" ht="15.75" customHeight="1">
      <c r="A643" s="32"/>
      <c r="B643" s="32"/>
      <c r="C643" s="10"/>
      <c r="D643" s="32"/>
      <c r="E643" s="32"/>
    </row>
    <row r="644" spans="1:5" ht="15.75" customHeight="1">
      <c r="A644" s="32"/>
      <c r="B644" s="32"/>
      <c r="C644" s="10"/>
      <c r="D644" s="32"/>
      <c r="E644" s="32"/>
    </row>
    <row r="645" spans="1:5" ht="15.75" customHeight="1">
      <c r="A645" s="32"/>
      <c r="B645" s="32"/>
      <c r="C645" s="10"/>
      <c r="D645" s="32"/>
      <c r="E645" s="32"/>
    </row>
    <row r="646" spans="1:5" ht="15.75" customHeight="1">
      <c r="A646" s="32"/>
      <c r="B646" s="32"/>
      <c r="C646" s="10"/>
      <c r="D646" s="32"/>
      <c r="E646" s="32"/>
    </row>
    <row r="647" spans="1:5" ht="15.75" customHeight="1">
      <c r="A647" s="32"/>
      <c r="B647" s="32"/>
      <c r="C647" s="10"/>
      <c r="D647" s="32"/>
      <c r="E647" s="32"/>
    </row>
    <row r="648" spans="1:5" ht="15.75" customHeight="1">
      <c r="A648" s="32"/>
      <c r="B648" s="32"/>
      <c r="C648" s="10"/>
      <c r="D648" s="32"/>
      <c r="E648" s="32"/>
    </row>
    <row r="649" spans="1:5" ht="15.75" customHeight="1">
      <c r="A649" s="32"/>
      <c r="B649" s="32"/>
      <c r="C649" s="10"/>
      <c r="D649" s="32"/>
      <c r="E649" s="32"/>
    </row>
    <row r="650" spans="1:5" ht="15.75" customHeight="1">
      <c r="A650" s="32"/>
      <c r="B650" s="32"/>
      <c r="C650" s="10"/>
      <c r="D650" s="32"/>
      <c r="E650" s="32"/>
    </row>
    <row r="651" spans="1:5" ht="15.75" customHeight="1">
      <c r="A651" s="32"/>
      <c r="B651" s="32"/>
      <c r="C651" s="10"/>
      <c r="D651" s="32"/>
      <c r="E651" s="32"/>
    </row>
    <row r="652" spans="1:5" ht="15.75" customHeight="1">
      <c r="A652" s="32"/>
      <c r="B652" s="32"/>
      <c r="C652" s="10"/>
      <c r="D652" s="32"/>
      <c r="E652" s="32"/>
    </row>
    <row r="653" spans="1:5" ht="15.75" customHeight="1">
      <c r="A653" s="32"/>
      <c r="B653" s="32"/>
      <c r="C653" s="10"/>
      <c r="D653" s="32"/>
      <c r="E653" s="32"/>
    </row>
    <row r="654" spans="1:5" ht="15.75" customHeight="1">
      <c r="A654" s="32"/>
      <c r="B654" s="32"/>
      <c r="C654" s="10"/>
      <c r="D654" s="32"/>
      <c r="E654" s="32"/>
    </row>
    <row r="655" spans="1:5" ht="15.75" customHeight="1">
      <c r="A655" s="32"/>
      <c r="B655" s="32"/>
      <c r="C655" s="10"/>
      <c r="D655" s="32"/>
      <c r="E655" s="32"/>
    </row>
    <row r="656" spans="1:5" ht="15.75" customHeight="1">
      <c r="A656" s="32"/>
      <c r="B656" s="32"/>
      <c r="C656" s="10"/>
      <c r="D656" s="32"/>
      <c r="E656" s="32"/>
    </row>
    <row r="657" spans="1:5" ht="15.75" customHeight="1">
      <c r="A657" s="32"/>
      <c r="B657" s="32"/>
      <c r="C657" s="10"/>
      <c r="D657" s="32"/>
      <c r="E657" s="32"/>
    </row>
    <row r="658" spans="1:5" ht="15.75" customHeight="1">
      <c r="A658" s="32"/>
      <c r="B658" s="32"/>
      <c r="C658" s="10"/>
      <c r="D658" s="32"/>
      <c r="E658" s="32"/>
    </row>
    <row r="659" spans="1:5" ht="15.75" customHeight="1">
      <c r="A659" s="32"/>
      <c r="B659" s="32"/>
      <c r="C659" s="10"/>
      <c r="D659" s="32"/>
      <c r="E659" s="32"/>
    </row>
    <row r="660" spans="1:5" ht="15.75" customHeight="1">
      <c r="A660" s="32"/>
      <c r="B660" s="32"/>
      <c r="C660" s="10"/>
      <c r="D660" s="32"/>
      <c r="E660" s="32"/>
    </row>
    <row r="661" spans="1:5" ht="15.75" customHeight="1">
      <c r="A661" s="32"/>
      <c r="B661" s="32"/>
      <c r="C661" s="10"/>
      <c r="D661" s="32"/>
      <c r="E661" s="32"/>
    </row>
    <row r="662" spans="1:5" ht="15.75" customHeight="1">
      <c r="A662" s="32"/>
      <c r="B662" s="32"/>
      <c r="C662" s="10"/>
      <c r="D662" s="32"/>
      <c r="E662" s="32"/>
    </row>
    <row r="663" spans="1:5" ht="15.75" customHeight="1">
      <c r="A663" s="32"/>
      <c r="B663" s="32"/>
      <c r="C663" s="10"/>
      <c r="D663" s="32"/>
      <c r="E663" s="32"/>
    </row>
    <row r="664" spans="1:5" ht="15.75" customHeight="1">
      <c r="A664" s="32"/>
      <c r="B664" s="32"/>
      <c r="C664" s="10"/>
      <c r="D664" s="32"/>
      <c r="E664" s="32"/>
    </row>
    <row r="665" spans="1:5" ht="15.75" customHeight="1">
      <c r="A665" s="32"/>
      <c r="B665" s="32"/>
      <c r="C665" s="10"/>
      <c r="D665" s="32"/>
      <c r="E665" s="32"/>
    </row>
    <row r="666" spans="1:5" ht="15.75" customHeight="1">
      <c r="A666" s="32"/>
      <c r="B666" s="32"/>
      <c r="C666" s="10"/>
      <c r="D666" s="32"/>
      <c r="E666" s="32"/>
    </row>
    <row r="667" spans="1:5" ht="15.75" customHeight="1">
      <c r="A667" s="32"/>
      <c r="B667" s="32"/>
      <c r="C667" s="10"/>
      <c r="D667" s="32"/>
      <c r="E667" s="32"/>
    </row>
    <row r="668" spans="1:5" ht="15.75" customHeight="1">
      <c r="A668" s="32"/>
      <c r="B668" s="32"/>
      <c r="C668" s="10"/>
      <c r="D668" s="32"/>
      <c r="E668" s="32"/>
    </row>
    <row r="669" spans="1:5" ht="15.75" customHeight="1">
      <c r="A669" s="32"/>
      <c r="B669" s="32"/>
      <c r="C669" s="10"/>
      <c r="D669" s="32"/>
      <c r="E669" s="32"/>
    </row>
    <row r="670" spans="1:5" ht="15.75" customHeight="1">
      <c r="A670" s="32"/>
      <c r="B670" s="32"/>
      <c r="C670" s="10"/>
      <c r="D670" s="32"/>
      <c r="E670" s="32"/>
    </row>
    <row r="671" spans="1:5" ht="15.75" customHeight="1">
      <c r="A671" s="32"/>
      <c r="B671" s="32"/>
      <c r="C671" s="10"/>
      <c r="D671" s="32"/>
      <c r="E671" s="32"/>
    </row>
    <row r="672" spans="1:5" ht="15.75" customHeight="1">
      <c r="A672" s="32"/>
      <c r="B672" s="32"/>
      <c r="C672" s="10"/>
      <c r="D672" s="32"/>
      <c r="E672" s="32"/>
    </row>
    <row r="673" spans="1:5" ht="15.75" customHeight="1">
      <c r="A673" s="32"/>
      <c r="B673" s="32"/>
      <c r="C673" s="10"/>
      <c r="D673" s="32"/>
      <c r="E673" s="32"/>
    </row>
    <row r="674" spans="1:5" ht="15.75" customHeight="1">
      <c r="A674" s="32"/>
      <c r="B674" s="32"/>
      <c r="C674" s="10"/>
      <c r="D674" s="32"/>
      <c r="E674" s="32"/>
    </row>
    <row r="675" spans="1:5" ht="15.75" customHeight="1">
      <c r="A675" s="32"/>
      <c r="B675" s="32"/>
      <c r="C675" s="10"/>
      <c r="D675" s="32"/>
      <c r="E675" s="32"/>
    </row>
    <row r="676" spans="1:5" ht="15.75" customHeight="1">
      <c r="A676" s="32"/>
      <c r="B676" s="32"/>
      <c r="C676" s="10"/>
      <c r="D676" s="32"/>
      <c r="E676" s="32"/>
    </row>
    <row r="677" spans="1:5" ht="15.75" customHeight="1">
      <c r="A677" s="32"/>
      <c r="B677" s="32"/>
      <c r="C677" s="10"/>
      <c r="D677" s="32"/>
      <c r="E677" s="32"/>
    </row>
    <row r="678" spans="1:5" ht="15.75" customHeight="1">
      <c r="A678" s="32"/>
      <c r="B678" s="32"/>
      <c r="C678" s="10"/>
      <c r="D678" s="32"/>
      <c r="E678" s="32"/>
    </row>
    <row r="679" spans="1:5" ht="15.75" customHeight="1">
      <c r="A679" s="32"/>
      <c r="B679" s="32"/>
      <c r="C679" s="10"/>
      <c r="D679" s="32"/>
      <c r="E679" s="32"/>
    </row>
    <row r="680" spans="1:5" ht="15.75" customHeight="1">
      <c r="A680" s="32"/>
      <c r="B680" s="32"/>
      <c r="C680" s="10"/>
      <c r="D680" s="32"/>
      <c r="E680" s="32"/>
    </row>
    <row r="681" spans="1:5" ht="15.75" customHeight="1">
      <c r="A681" s="32"/>
      <c r="B681" s="32"/>
      <c r="C681" s="10"/>
      <c r="D681" s="32"/>
      <c r="E681" s="32"/>
    </row>
    <row r="682" spans="1:5" ht="15.75" customHeight="1">
      <c r="A682" s="32"/>
      <c r="B682" s="32"/>
      <c r="C682" s="10"/>
      <c r="D682" s="32"/>
      <c r="E682" s="32"/>
    </row>
    <row r="683" spans="1:5" ht="15.75" customHeight="1">
      <c r="A683" s="32"/>
      <c r="B683" s="32"/>
      <c r="C683" s="10"/>
      <c r="D683" s="32"/>
      <c r="E683" s="32"/>
    </row>
    <row r="684" spans="1:5" ht="15.75" customHeight="1">
      <c r="A684" s="32"/>
      <c r="B684" s="32"/>
      <c r="C684" s="10"/>
      <c r="D684" s="32"/>
      <c r="E684" s="32"/>
    </row>
    <row r="685" spans="1:5" ht="15.75" customHeight="1">
      <c r="A685" s="32"/>
      <c r="B685" s="32"/>
      <c r="C685" s="10"/>
      <c r="D685" s="32"/>
      <c r="E685" s="32"/>
    </row>
    <row r="686" spans="1:5" ht="15.75" customHeight="1">
      <c r="A686" s="32"/>
      <c r="B686" s="32"/>
      <c r="C686" s="10"/>
      <c r="D686" s="32"/>
      <c r="E686" s="32"/>
    </row>
    <row r="687" spans="1:5" ht="15.75" customHeight="1">
      <c r="A687" s="32"/>
      <c r="B687" s="32"/>
      <c r="C687" s="10"/>
      <c r="D687" s="32"/>
      <c r="E687" s="32"/>
    </row>
    <row r="688" spans="1:5" ht="15.75" customHeight="1">
      <c r="A688" s="32"/>
      <c r="B688" s="32"/>
      <c r="C688" s="10"/>
      <c r="D688" s="32"/>
      <c r="E688" s="32"/>
    </row>
    <row r="689" spans="1:5" ht="15.75" customHeight="1">
      <c r="A689" s="32"/>
      <c r="B689" s="32"/>
      <c r="C689" s="10"/>
      <c r="D689" s="32"/>
      <c r="E689" s="32"/>
    </row>
    <row r="690" spans="1:5" ht="15.75" customHeight="1">
      <c r="A690" s="32"/>
      <c r="B690" s="32"/>
      <c r="C690" s="10"/>
      <c r="D690" s="32"/>
      <c r="E690" s="32"/>
    </row>
    <row r="691" spans="1:5" ht="15.75" customHeight="1">
      <c r="A691" s="32"/>
      <c r="B691" s="32"/>
      <c r="C691" s="10"/>
      <c r="D691" s="32"/>
      <c r="E691" s="32"/>
    </row>
    <row r="692" spans="1:5" ht="15.75" customHeight="1">
      <c r="A692" s="32"/>
      <c r="B692" s="32"/>
      <c r="C692" s="10"/>
      <c r="D692" s="32"/>
      <c r="E692" s="32"/>
    </row>
    <row r="693" spans="1:5" ht="15.75" customHeight="1">
      <c r="A693" s="32"/>
      <c r="B693" s="32"/>
      <c r="C693" s="10"/>
      <c r="D693" s="32"/>
      <c r="E693" s="32"/>
    </row>
    <row r="694" spans="1:5" ht="15.75" customHeight="1">
      <c r="A694" s="32"/>
      <c r="B694" s="32"/>
      <c r="C694" s="10"/>
      <c r="D694" s="32"/>
      <c r="E694" s="32"/>
    </row>
    <row r="695" spans="1:5" ht="15.75" customHeight="1">
      <c r="A695" s="32"/>
      <c r="B695" s="32"/>
      <c r="C695" s="10"/>
      <c r="D695" s="32"/>
      <c r="E695" s="32"/>
    </row>
    <row r="696" spans="1:5" ht="15.75" customHeight="1">
      <c r="A696" s="32"/>
      <c r="B696" s="32"/>
      <c r="C696" s="10"/>
      <c r="D696" s="32"/>
      <c r="E696" s="32"/>
    </row>
    <row r="697" spans="1:5" ht="15.75" customHeight="1">
      <c r="A697" s="32"/>
      <c r="B697" s="32"/>
      <c r="C697" s="10"/>
      <c r="D697" s="32"/>
      <c r="E697" s="32"/>
    </row>
    <row r="698" spans="1:5" ht="15.75" customHeight="1">
      <c r="A698" s="32"/>
      <c r="B698" s="32"/>
      <c r="C698" s="10"/>
      <c r="D698" s="32"/>
      <c r="E698" s="32"/>
    </row>
    <row r="699" spans="1:5" ht="15.75" customHeight="1">
      <c r="A699" s="32"/>
      <c r="B699" s="32"/>
      <c r="C699" s="10"/>
      <c r="D699" s="32"/>
      <c r="E699" s="32"/>
    </row>
    <row r="700" spans="1:5" ht="15.75" customHeight="1">
      <c r="A700" s="32"/>
      <c r="B700" s="32"/>
      <c r="C700" s="10"/>
      <c r="D700" s="32"/>
      <c r="E700" s="32"/>
    </row>
    <row r="701" spans="1:5" ht="15.75" customHeight="1">
      <c r="A701" s="32"/>
      <c r="B701" s="32"/>
      <c r="C701" s="10"/>
      <c r="D701" s="32"/>
      <c r="E701" s="32"/>
    </row>
    <row r="702" spans="1:5" ht="15.75" customHeight="1">
      <c r="A702" s="32"/>
      <c r="B702" s="32"/>
      <c r="C702" s="10"/>
      <c r="D702" s="32"/>
      <c r="E702" s="32"/>
    </row>
    <row r="703" spans="1:5" ht="15.75" customHeight="1">
      <c r="A703" s="32"/>
      <c r="B703" s="32"/>
      <c r="C703" s="10"/>
      <c r="D703" s="32"/>
      <c r="E703" s="32"/>
    </row>
    <row r="704" spans="1:5" ht="15.75" customHeight="1">
      <c r="A704" s="32"/>
      <c r="B704" s="32"/>
      <c r="C704" s="10"/>
      <c r="D704" s="32"/>
      <c r="E704" s="32"/>
    </row>
    <row r="705" spans="1:5" ht="15.75" customHeight="1">
      <c r="A705" s="32"/>
      <c r="B705" s="32"/>
      <c r="C705" s="10"/>
      <c r="D705" s="32"/>
      <c r="E705" s="32"/>
    </row>
    <row r="706" spans="1:5" ht="15.75" customHeight="1">
      <c r="A706" s="32"/>
      <c r="B706" s="32"/>
      <c r="C706" s="10"/>
      <c r="D706" s="32"/>
      <c r="E706" s="32"/>
    </row>
    <row r="707" spans="1:5" ht="15.75" customHeight="1">
      <c r="A707" s="32"/>
      <c r="B707" s="32"/>
      <c r="C707" s="10"/>
      <c r="D707" s="32"/>
      <c r="E707" s="32"/>
    </row>
    <row r="708" spans="1:5" ht="15.75" customHeight="1">
      <c r="A708" s="32"/>
      <c r="B708" s="32"/>
      <c r="C708" s="10"/>
      <c r="D708" s="32"/>
      <c r="E708" s="32"/>
    </row>
    <row r="709" spans="1:5" ht="15.75" customHeight="1">
      <c r="A709" s="32"/>
      <c r="B709" s="32"/>
      <c r="C709" s="10"/>
      <c r="D709" s="32"/>
      <c r="E709" s="32"/>
    </row>
    <row r="710" spans="1:5" ht="15.75" customHeight="1">
      <c r="A710" s="32"/>
      <c r="B710" s="32"/>
      <c r="C710" s="10"/>
      <c r="D710" s="32"/>
      <c r="E710" s="32"/>
    </row>
    <row r="711" spans="1:5" ht="15.75" customHeight="1">
      <c r="A711" s="32"/>
      <c r="B711" s="32"/>
      <c r="C711" s="10"/>
      <c r="D711" s="32"/>
      <c r="E711" s="32"/>
    </row>
    <row r="712" spans="1:5" ht="15.75" customHeight="1">
      <c r="A712" s="32"/>
      <c r="B712" s="32"/>
      <c r="C712" s="10"/>
      <c r="D712" s="32"/>
      <c r="E712" s="32"/>
    </row>
    <row r="713" spans="1:5" ht="15.75" customHeight="1">
      <c r="A713" s="32"/>
      <c r="B713" s="32"/>
      <c r="C713" s="10"/>
      <c r="D713" s="32"/>
      <c r="E713" s="32"/>
    </row>
    <row r="714" spans="1:5" ht="15.75" customHeight="1">
      <c r="A714" s="32"/>
      <c r="B714" s="32"/>
      <c r="C714" s="10"/>
      <c r="D714" s="32"/>
      <c r="E714" s="32"/>
    </row>
    <row r="715" spans="1:5" ht="15.75" customHeight="1">
      <c r="A715" s="32"/>
      <c r="B715" s="32"/>
      <c r="C715" s="10"/>
      <c r="D715" s="32"/>
      <c r="E715" s="32"/>
    </row>
    <row r="716" spans="1:5" ht="15.75" customHeight="1">
      <c r="A716" s="32"/>
      <c r="B716" s="32"/>
      <c r="C716" s="10"/>
      <c r="D716" s="32"/>
      <c r="E716" s="32"/>
    </row>
    <row r="717" spans="1:5" ht="15.75" customHeight="1">
      <c r="A717" s="32"/>
      <c r="B717" s="32"/>
      <c r="C717" s="10"/>
      <c r="D717" s="32"/>
      <c r="E717" s="32"/>
    </row>
    <row r="718" spans="1:5" ht="15.75" customHeight="1">
      <c r="A718" s="32"/>
      <c r="B718" s="32"/>
      <c r="C718" s="10"/>
      <c r="D718" s="32"/>
      <c r="E718" s="32"/>
    </row>
    <row r="719" spans="1:5" ht="15.75" customHeight="1">
      <c r="A719" s="32"/>
      <c r="B719" s="32"/>
      <c r="C719" s="10"/>
      <c r="D719" s="32"/>
      <c r="E719" s="32"/>
    </row>
    <row r="720" spans="1:5" ht="15.75" customHeight="1">
      <c r="A720" s="32"/>
      <c r="B720" s="32"/>
      <c r="C720" s="10"/>
      <c r="D720" s="32"/>
      <c r="E720" s="32"/>
    </row>
    <row r="721" spans="1:5" ht="15.75" customHeight="1">
      <c r="A721" s="32"/>
      <c r="B721" s="32"/>
      <c r="C721" s="10"/>
      <c r="D721" s="32"/>
      <c r="E721" s="32"/>
    </row>
    <row r="722" spans="1:5" ht="15.75" customHeight="1">
      <c r="A722" s="32"/>
      <c r="B722" s="32"/>
      <c r="C722" s="10"/>
      <c r="D722" s="32"/>
      <c r="E722" s="32"/>
    </row>
    <row r="723" spans="1:5" ht="15.75" customHeight="1">
      <c r="A723" s="32"/>
      <c r="B723" s="32"/>
      <c r="C723" s="10"/>
      <c r="D723" s="32"/>
      <c r="E723" s="32"/>
    </row>
    <row r="724" spans="1:5" ht="15.75" customHeight="1">
      <c r="A724" s="32"/>
      <c r="B724" s="32"/>
      <c r="C724" s="10"/>
      <c r="D724" s="32"/>
      <c r="E724" s="32"/>
    </row>
    <row r="725" spans="1:5" ht="15.75" customHeight="1">
      <c r="A725" s="32"/>
      <c r="B725" s="32"/>
      <c r="C725" s="10"/>
      <c r="D725" s="32"/>
      <c r="E725" s="32"/>
    </row>
    <row r="726" spans="1:5" ht="15.75" customHeight="1">
      <c r="A726" s="32"/>
      <c r="B726" s="32"/>
      <c r="C726" s="10"/>
      <c r="D726" s="32"/>
      <c r="E726" s="32"/>
    </row>
    <row r="727" spans="1:5" ht="15.75" customHeight="1">
      <c r="A727" s="32"/>
      <c r="B727" s="32"/>
      <c r="C727" s="10"/>
      <c r="D727" s="32"/>
      <c r="E727" s="32"/>
    </row>
    <row r="728" spans="1:5" ht="15.75" customHeight="1">
      <c r="A728" s="32"/>
      <c r="B728" s="32"/>
      <c r="C728" s="10"/>
      <c r="D728" s="32"/>
      <c r="E728" s="32"/>
    </row>
    <row r="729" spans="1:5" ht="15.75" customHeight="1">
      <c r="A729" s="32"/>
      <c r="B729" s="32"/>
      <c r="C729" s="10"/>
      <c r="D729" s="32"/>
      <c r="E729" s="32"/>
    </row>
    <row r="730" spans="1:5" ht="15.75" customHeight="1">
      <c r="A730" s="32"/>
      <c r="B730" s="32"/>
      <c r="C730" s="10"/>
      <c r="D730" s="32"/>
      <c r="E730" s="32"/>
    </row>
    <row r="731" spans="1:5" ht="15.75" customHeight="1">
      <c r="A731" s="32"/>
      <c r="B731" s="32"/>
      <c r="C731" s="10"/>
      <c r="D731" s="32"/>
      <c r="E731" s="32"/>
    </row>
    <row r="732" spans="1:5" ht="15.75" customHeight="1">
      <c r="A732" s="32"/>
      <c r="B732" s="32"/>
      <c r="C732" s="10"/>
      <c r="D732" s="32"/>
      <c r="E732" s="32"/>
    </row>
    <row r="733" spans="1:5" ht="15.75" customHeight="1">
      <c r="A733" s="32"/>
      <c r="B733" s="32"/>
      <c r="C733" s="10"/>
      <c r="D733" s="32"/>
      <c r="E733" s="32"/>
    </row>
    <row r="734" spans="1:5" ht="15.75" customHeight="1">
      <c r="A734" s="32"/>
      <c r="B734" s="32"/>
      <c r="C734" s="10"/>
      <c r="D734" s="32"/>
      <c r="E734" s="32"/>
    </row>
    <row r="735" spans="1:5" ht="15.75" customHeight="1">
      <c r="A735" s="32"/>
      <c r="B735" s="32"/>
      <c r="C735" s="10"/>
      <c r="D735" s="32"/>
      <c r="E735" s="32"/>
    </row>
    <row r="736" spans="1:5" ht="15.75" customHeight="1">
      <c r="A736" s="32"/>
      <c r="B736" s="32"/>
      <c r="C736" s="10"/>
      <c r="D736" s="32"/>
      <c r="E736" s="32"/>
    </row>
    <row r="737" spans="1:5" ht="15.75" customHeight="1">
      <c r="A737" s="32"/>
      <c r="B737" s="32"/>
      <c r="C737" s="10"/>
      <c r="D737" s="32"/>
      <c r="E737" s="32"/>
    </row>
    <row r="738" spans="1:5" ht="15.75" customHeight="1">
      <c r="A738" s="32"/>
      <c r="B738" s="32"/>
      <c r="C738" s="10"/>
      <c r="D738" s="32"/>
      <c r="E738" s="32"/>
    </row>
    <row r="739" spans="1:5" ht="15.75" customHeight="1">
      <c r="A739" s="32"/>
      <c r="B739" s="32"/>
      <c r="C739" s="10"/>
      <c r="D739" s="32"/>
      <c r="E739" s="32"/>
    </row>
    <row r="740" spans="1:5" ht="15.75" customHeight="1">
      <c r="A740" s="32"/>
      <c r="B740" s="32"/>
      <c r="C740" s="10"/>
      <c r="D740" s="32"/>
      <c r="E740" s="32"/>
    </row>
    <row r="741" spans="1:5" ht="15.75" customHeight="1">
      <c r="A741" s="32"/>
      <c r="B741" s="32"/>
      <c r="C741" s="10"/>
      <c r="D741" s="32"/>
      <c r="E741" s="32"/>
    </row>
    <row r="742" spans="1:5" ht="15.75" customHeight="1">
      <c r="A742" s="32"/>
      <c r="B742" s="32"/>
      <c r="C742" s="10"/>
      <c r="D742" s="32"/>
      <c r="E742" s="32"/>
    </row>
    <row r="743" spans="1:5" ht="15.75" customHeight="1">
      <c r="A743" s="32"/>
      <c r="B743" s="32"/>
      <c r="C743" s="10"/>
      <c r="D743" s="32"/>
      <c r="E743" s="32"/>
    </row>
    <row r="744" spans="1:5" ht="15.75" customHeight="1">
      <c r="A744" s="32"/>
      <c r="B744" s="32"/>
      <c r="C744" s="10"/>
      <c r="D744" s="32"/>
      <c r="E744" s="32"/>
    </row>
    <row r="745" spans="1:5" ht="15.75" customHeight="1">
      <c r="A745" s="32"/>
      <c r="B745" s="32"/>
      <c r="C745" s="10"/>
      <c r="D745" s="32"/>
      <c r="E745" s="32"/>
    </row>
    <row r="746" spans="1:5" ht="15.75" customHeight="1">
      <c r="A746" s="32"/>
      <c r="B746" s="32"/>
      <c r="C746" s="10"/>
      <c r="D746" s="32"/>
      <c r="E746" s="32"/>
    </row>
    <row r="747" spans="1:5" ht="15.75" customHeight="1">
      <c r="A747" s="32"/>
      <c r="B747" s="32"/>
      <c r="C747" s="10"/>
      <c r="D747" s="32"/>
      <c r="E747" s="32"/>
    </row>
    <row r="748" spans="1:5" ht="15.75" customHeight="1">
      <c r="A748" s="32"/>
      <c r="B748" s="32"/>
      <c r="C748" s="10"/>
      <c r="D748" s="32"/>
      <c r="E748" s="32"/>
    </row>
    <row r="749" spans="1:5" ht="15.75" customHeight="1">
      <c r="A749" s="32"/>
      <c r="B749" s="32"/>
      <c r="C749" s="10"/>
      <c r="D749" s="32"/>
      <c r="E749" s="32"/>
    </row>
    <row r="750" spans="1:5" ht="15.75" customHeight="1">
      <c r="A750" s="32"/>
      <c r="B750" s="32"/>
      <c r="C750" s="10"/>
      <c r="D750" s="32"/>
      <c r="E750" s="32"/>
    </row>
    <row r="751" spans="1:5" ht="15.75" customHeight="1">
      <c r="A751" s="32"/>
      <c r="B751" s="32"/>
      <c r="C751" s="10"/>
      <c r="D751" s="32"/>
      <c r="E751" s="32"/>
    </row>
    <row r="752" spans="1:5" ht="15.75" customHeight="1">
      <c r="A752" s="32"/>
      <c r="B752" s="32"/>
      <c r="C752" s="10"/>
      <c r="D752" s="32"/>
      <c r="E752" s="32"/>
    </row>
    <row r="753" spans="1:5" ht="15.75" customHeight="1">
      <c r="A753" s="32"/>
      <c r="B753" s="32"/>
      <c r="C753" s="10"/>
      <c r="D753" s="32"/>
      <c r="E753" s="32"/>
    </row>
    <row r="754" spans="1:5" ht="15.75" customHeight="1">
      <c r="A754" s="32"/>
      <c r="B754" s="32"/>
      <c r="C754" s="10"/>
      <c r="D754" s="32"/>
      <c r="E754" s="32"/>
    </row>
    <row r="755" spans="1:5" ht="15.75" customHeight="1">
      <c r="A755" s="32"/>
      <c r="B755" s="32"/>
      <c r="C755" s="10"/>
      <c r="D755" s="32"/>
      <c r="E755" s="32"/>
    </row>
    <row r="756" spans="1:5" ht="15.75" customHeight="1">
      <c r="A756" s="32"/>
      <c r="B756" s="32"/>
      <c r="C756" s="10"/>
      <c r="D756" s="32"/>
      <c r="E756" s="32"/>
    </row>
    <row r="757" spans="1:5" ht="15.75" customHeight="1">
      <c r="A757" s="32"/>
      <c r="B757" s="32"/>
      <c r="C757" s="10"/>
      <c r="D757" s="32"/>
      <c r="E757" s="32"/>
    </row>
    <row r="758" spans="1:5" ht="15.75" customHeight="1">
      <c r="A758" s="32"/>
      <c r="B758" s="32"/>
      <c r="C758" s="10"/>
      <c r="D758" s="32"/>
      <c r="E758" s="32"/>
    </row>
    <row r="759" spans="1:5" ht="15.75" customHeight="1">
      <c r="A759" s="32"/>
      <c r="B759" s="32"/>
      <c r="C759" s="10"/>
      <c r="D759" s="32"/>
      <c r="E759" s="32"/>
    </row>
    <row r="760" spans="1:5" ht="15.75" customHeight="1">
      <c r="A760" s="32"/>
      <c r="B760" s="32"/>
      <c r="C760" s="10"/>
      <c r="D760" s="32"/>
      <c r="E760" s="32"/>
    </row>
    <row r="761" spans="1:5" ht="15.75" customHeight="1">
      <c r="A761" s="32"/>
      <c r="B761" s="32"/>
      <c r="C761" s="10"/>
      <c r="D761" s="32"/>
      <c r="E761" s="32"/>
    </row>
    <row r="762" spans="1:5" ht="15.75" customHeight="1">
      <c r="A762" s="32"/>
      <c r="B762" s="32"/>
      <c r="C762" s="10"/>
      <c r="D762" s="32"/>
      <c r="E762" s="32"/>
    </row>
    <row r="763" spans="1:5" ht="15.75" customHeight="1">
      <c r="A763" s="32"/>
      <c r="B763" s="32"/>
      <c r="C763" s="10"/>
      <c r="D763" s="32"/>
      <c r="E763" s="32"/>
    </row>
    <row r="764" spans="1:5" ht="15.75" customHeight="1">
      <c r="A764" s="32"/>
      <c r="B764" s="32"/>
      <c r="C764" s="10"/>
      <c r="D764" s="32"/>
      <c r="E764" s="32"/>
    </row>
    <row r="765" spans="1:5" ht="15.75" customHeight="1">
      <c r="A765" s="32"/>
      <c r="B765" s="32"/>
      <c r="C765" s="10"/>
      <c r="D765" s="32"/>
      <c r="E765" s="32"/>
    </row>
    <row r="766" spans="1:5" ht="15.75" customHeight="1">
      <c r="A766" s="32"/>
      <c r="B766" s="32"/>
      <c r="C766" s="10"/>
      <c r="D766" s="32"/>
      <c r="E766" s="32"/>
    </row>
    <row r="767" spans="1:5" ht="15.75" customHeight="1">
      <c r="A767" s="32"/>
      <c r="B767" s="32"/>
      <c r="C767" s="10"/>
      <c r="D767" s="32"/>
      <c r="E767" s="32"/>
    </row>
    <row r="768" spans="1:5" ht="15.75" customHeight="1">
      <c r="A768" s="32"/>
      <c r="B768" s="32"/>
      <c r="C768" s="10"/>
      <c r="D768" s="32"/>
      <c r="E768" s="32"/>
    </row>
    <row r="769" spans="1:5" ht="15.75" customHeight="1">
      <c r="A769" s="32"/>
      <c r="B769" s="32"/>
      <c r="C769" s="10"/>
      <c r="D769" s="32"/>
      <c r="E769" s="32"/>
    </row>
    <row r="770" spans="1:5" ht="15.75" customHeight="1">
      <c r="A770" s="32"/>
      <c r="B770" s="32"/>
      <c r="C770" s="10"/>
      <c r="D770" s="32"/>
      <c r="E770" s="32"/>
    </row>
    <row r="771" spans="1:5" ht="15.75" customHeight="1">
      <c r="A771" s="32"/>
      <c r="B771" s="32"/>
      <c r="C771" s="10"/>
      <c r="D771" s="32"/>
      <c r="E771" s="32"/>
    </row>
    <row r="772" spans="1:5" ht="15.75" customHeight="1">
      <c r="A772" s="32"/>
      <c r="B772" s="32"/>
      <c r="C772" s="10"/>
      <c r="D772" s="32"/>
      <c r="E772" s="32"/>
    </row>
    <row r="773" spans="1:5" ht="15.75" customHeight="1">
      <c r="A773" s="32"/>
      <c r="B773" s="32"/>
      <c r="C773" s="10"/>
      <c r="D773" s="32"/>
      <c r="E773" s="32"/>
    </row>
    <row r="774" spans="1:5" ht="15.75" customHeight="1">
      <c r="A774" s="32"/>
      <c r="B774" s="32"/>
      <c r="C774" s="10"/>
      <c r="D774" s="32"/>
      <c r="E774" s="32"/>
    </row>
    <row r="775" spans="1:5" ht="15.75" customHeight="1">
      <c r="A775" s="32"/>
      <c r="B775" s="32"/>
      <c r="C775" s="10"/>
      <c r="D775" s="32"/>
      <c r="E775" s="32"/>
    </row>
    <row r="776" spans="1:5" ht="15.75" customHeight="1">
      <c r="A776" s="32"/>
      <c r="B776" s="32"/>
      <c r="C776" s="10"/>
      <c r="D776" s="32"/>
      <c r="E776" s="32"/>
    </row>
    <row r="777" spans="1:5" ht="15.75" customHeight="1">
      <c r="A777" s="32"/>
      <c r="B777" s="32"/>
      <c r="C777" s="10"/>
      <c r="D777" s="32"/>
      <c r="E777" s="32"/>
    </row>
    <row r="778" spans="1:5" ht="15.75" customHeight="1">
      <c r="A778" s="32"/>
      <c r="B778" s="32"/>
      <c r="C778" s="10"/>
      <c r="D778" s="32"/>
      <c r="E778" s="32"/>
    </row>
    <row r="779" spans="1:5" ht="15.75" customHeight="1">
      <c r="A779" s="32"/>
      <c r="B779" s="32"/>
      <c r="C779" s="10"/>
      <c r="D779" s="32"/>
      <c r="E779" s="32"/>
    </row>
    <row r="780" spans="1:5" ht="15.75" customHeight="1">
      <c r="A780" s="32"/>
      <c r="B780" s="32"/>
      <c r="C780" s="10"/>
      <c r="D780" s="32"/>
      <c r="E780" s="32"/>
    </row>
    <row r="781" spans="1:5" ht="15.75" customHeight="1">
      <c r="A781" s="32"/>
      <c r="B781" s="32"/>
      <c r="C781" s="10"/>
      <c r="D781" s="32"/>
      <c r="E781" s="32"/>
    </row>
    <row r="782" spans="1:5" ht="15.75" customHeight="1">
      <c r="A782" s="32"/>
      <c r="B782" s="32"/>
      <c r="C782" s="10"/>
      <c r="D782" s="32"/>
      <c r="E782" s="32"/>
    </row>
    <row r="783" spans="1:5" ht="15.75" customHeight="1">
      <c r="A783" s="32"/>
      <c r="B783" s="32"/>
      <c r="C783" s="10"/>
      <c r="D783" s="32"/>
      <c r="E783" s="32"/>
    </row>
    <row r="784" spans="1:5" ht="15.75" customHeight="1">
      <c r="A784" s="32"/>
      <c r="B784" s="32"/>
      <c r="C784" s="10"/>
      <c r="D784" s="32"/>
      <c r="E784" s="32"/>
    </row>
    <row r="785" spans="1:5" ht="15.75" customHeight="1">
      <c r="A785" s="32"/>
      <c r="B785" s="32"/>
      <c r="C785" s="10"/>
      <c r="D785" s="32"/>
      <c r="E785" s="32"/>
    </row>
    <row r="786" spans="1:5" ht="15.75" customHeight="1">
      <c r="A786" s="32"/>
      <c r="B786" s="32"/>
      <c r="C786" s="10"/>
      <c r="D786" s="32"/>
      <c r="E786" s="32"/>
    </row>
    <row r="787" spans="1:5" ht="15.75" customHeight="1">
      <c r="A787" s="32"/>
      <c r="B787" s="32"/>
      <c r="C787" s="10"/>
      <c r="D787" s="32"/>
      <c r="E787" s="32"/>
    </row>
    <row r="788" spans="1:5" ht="15.75" customHeight="1">
      <c r="A788" s="32"/>
      <c r="B788" s="32"/>
      <c r="C788" s="10"/>
      <c r="D788" s="32"/>
      <c r="E788" s="32"/>
    </row>
    <row r="789" spans="1:5" ht="15.75" customHeight="1">
      <c r="A789" s="32"/>
      <c r="B789" s="32"/>
      <c r="C789" s="10"/>
      <c r="D789" s="32"/>
      <c r="E789" s="32"/>
    </row>
    <row r="790" spans="1:5" ht="15.75" customHeight="1">
      <c r="A790" s="32"/>
      <c r="B790" s="32"/>
      <c r="C790" s="10"/>
      <c r="D790" s="32"/>
      <c r="E790" s="32"/>
    </row>
    <row r="791" spans="1:5" ht="15.75" customHeight="1">
      <c r="A791" s="32"/>
      <c r="B791" s="32"/>
      <c r="C791" s="10"/>
      <c r="D791" s="32"/>
      <c r="E791" s="32"/>
    </row>
    <row r="792" spans="1:5" ht="15.75" customHeight="1">
      <c r="A792" s="32"/>
      <c r="B792" s="32"/>
      <c r="C792" s="10"/>
      <c r="D792" s="32"/>
      <c r="E792" s="32"/>
    </row>
    <row r="793" spans="1:5" ht="15.75" customHeight="1">
      <c r="A793" s="32"/>
      <c r="B793" s="32"/>
      <c r="C793" s="10"/>
      <c r="D793" s="32"/>
      <c r="E793" s="32"/>
    </row>
    <row r="794" spans="1:5" ht="15.75" customHeight="1">
      <c r="A794" s="32"/>
      <c r="B794" s="32"/>
      <c r="C794" s="10"/>
      <c r="D794" s="32"/>
      <c r="E794" s="32"/>
    </row>
    <row r="795" spans="1:5" ht="15.75" customHeight="1">
      <c r="A795" s="32"/>
      <c r="B795" s="32"/>
      <c r="C795" s="10"/>
      <c r="D795" s="32"/>
      <c r="E795" s="32"/>
    </row>
    <row r="796" spans="1:5" ht="15.75" customHeight="1">
      <c r="A796" s="32"/>
      <c r="B796" s="32"/>
      <c r="C796" s="10"/>
      <c r="D796" s="32"/>
      <c r="E796" s="32"/>
    </row>
    <row r="797" spans="1:5" ht="15.75" customHeight="1">
      <c r="A797" s="32"/>
      <c r="B797" s="32"/>
      <c r="C797" s="10"/>
      <c r="D797" s="32"/>
      <c r="E797" s="32"/>
    </row>
    <row r="798" spans="1:5" ht="15.75" customHeight="1">
      <c r="A798" s="32"/>
      <c r="B798" s="32"/>
      <c r="C798" s="10"/>
      <c r="D798" s="32"/>
      <c r="E798" s="32"/>
    </row>
    <row r="799" spans="1:5" ht="15.75" customHeight="1">
      <c r="A799" s="32"/>
      <c r="B799" s="32"/>
      <c r="C799" s="10"/>
      <c r="D799" s="32"/>
      <c r="E799" s="32"/>
    </row>
    <row r="800" spans="1:5" ht="15.75" customHeight="1">
      <c r="A800" s="32"/>
      <c r="B800" s="32"/>
      <c r="C800" s="10"/>
      <c r="D800" s="32"/>
      <c r="E800" s="32"/>
    </row>
    <row r="801" spans="1:5" ht="15.75" customHeight="1">
      <c r="A801" s="32"/>
      <c r="B801" s="32"/>
      <c r="C801" s="10"/>
      <c r="D801" s="32"/>
      <c r="E801" s="32"/>
    </row>
    <row r="802" spans="1:5" ht="15.75" customHeight="1">
      <c r="A802" s="32"/>
      <c r="B802" s="32"/>
      <c r="C802" s="10"/>
      <c r="D802" s="32"/>
      <c r="E802" s="32"/>
    </row>
    <row r="803" spans="1:5" ht="15.75" customHeight="1">
      <c r="A803" s="32"/>
      <c r="B803" s="32"/>
      <c r="C803" s="10"/>
      <c r="D803" s="32"/>
      <c r="E803" s="32"/>
    </row>
    <row r="804" spans="1:5" ht="15.75" customHeight="1">
      <c r="A804" s="32"/>
      <c r="B804" s="32"/>
      <c r="C804" s="10"/>
      <c r="D804" s="32"/>
      <c r="E804" s="32"/>
    </row>
    <row r="805" spans="1:5" ht="15.75" customHeight="1">
      <c r="A805" s="32"/>
      <c r="B805" s="32"/>
      <c r="C805" s="10"/>
      <c r="D805" s="32"/>
      <c r="E805" s="32"/>
    </row>
    <row r="806" spans="1:5" ht="15.75" customHeight="1">
      <c r="A806" s="32"/>
      <c r="B806" s="32"/>
      <c r="C806" s="10"/>
      <c r="D806" s="32"/>
      <c r="E806" s="32"/>
    </row>
    <row r="807" spans="1:5" ht="15.75" customHeight="1">
      <c r="A807" s="32"/>
      <c r="B807" s="32"/>
      <c r="C807" s="10"/>
      <c r="D807" s="32"/>
      <c r="E807" s="32"/>
    </row>
    <row r="808" spans="1:5" ht="15.75" customHeight="1">
      <c r="A808" s="32"/>
      <c r="B808" s="32"/>
      <c r="C808" s="10"/>
      <c r="D808" s="32"/>
      <c r="E808" s="32"/>
    </row>
    <row r="809" spans="1:5" ht="15.75" customHeight="1">
      <c r="A809" s="32"/>
      <c r="B809" s="32"/>
      <c r="C809" s="10"/>
      <c r="D809" s="32"/>
      <c r="E809" s="32"/>
    </row>
    <row r="810" spans="1:5" ht="15.75" customHeight="1">
      <c r="A810" s="32"/>
      <c r="B810" s="32"/>
      <c r="C810" s="10"/>
      <c r="D810" s="32"/>
      <c r="E810" s="32"/>
    </row>
    <row r="811" spans="1:5" ht="15.75" customHeight="1">
      <c r="A811" s="32"/>
      <c r="B811" s="32"/>
      <c r="C811" s="10"/>
      <c r="D811" s="32"/>
      <c r="E811" s="32"/>
    </row>
    <row r="812" spans="1:5" ht="15.75" customHeight="1">
      <c r="A812" s="32"/>
      <c r="B812" s="32"/>
      <c r="C812" s="10"/>
      <c r="D812" s="32"/>
      <c r="E812" s="32"/>
    </row>
    <row r="813" spans="1:5" ht="15.75" customHeight="1">
      <c r="A813" s="32"/>
      <c r="B813" s="32"/>
      <c r="C813" s="10"/>
      <c r="D813" s="32"/>
      <c r="E813" s="32"/>
    </row>
    <row r="814" spans="1:5" ht="15.75" customHeight="1">
      <c r="A814" s="32"/>
      <c r="B814" s="32"/>
      <c r="C814" s="10"/>
      <c r="D814" s="32"/>
      <c r="E814" s="32"/>
    </row>
    <row r="815" spans="1:5" ht="15.75" customHeight="1">
      <c r="A815" s="32"/>
      <c r="B815" s="32"/>
      <c r="C815" s="10"/>
      <c r="D815" s="32"/>
      <c r="E815" s="32"/>
    </row>
    <row r="816" spans="1:5" ht="15.75" customHeight="1">
      <c r="A816" s="32"/>
      <c r="B816" s="32"/>
      <c r="C816" s="10"/>
      <c r="D816" s="32"/>
      <c r="E816" s="32"/>
    </row>
    <row r="817" spans="1:5" ht="15.75" customHeight="1">
      <c r="A817" s="32"/>
      <c r="B817" s="32"/>
      <c r="C817" s="10"/>
      <c r="D817" s="32"/>
      <c r="E817" s="32"/>
    </row>
    <row r="818" spans="1:5" ht="15.75" customHeight="1">
      <c r="A818" s="32"/>
      <c r="B818" s="32"/>
      <c r="C818" s="10"/>
      <c r="D818" s="32"/>
      <c r="E818" s="32"/>
    </row>
    <row r="819" spans="1:5" ht="15.75" customHeight="1">
      <c r="A819" s="32"/>
      <c r="B819" s="32"/>
      <c r="C819" s="10"/>
      <c r="D819" s="32"/>
      <c r="E819" s="32"/>
    </row>
    <row r="820" spans="1:5" ht="15.75" customHeight="1">
      <c r="A820" s="32"/>
      <c r="B820" s="32"/>
      <c r="C820" s="10"/>
      <c r="D820" s="32"/>
      <c r="E820" s="32"/>
    </row>
    <row r="821" spans="1:5" ht="15.75" customHeight="1">
      <c r="A821" s="32"/>
      <c r="B821" s="32"/>
      <c r="C821" s="10"/>
      <c r="D821" s="32"/>
      <c r="E821" s="32"/>
    </row>
    <row r="822" spans="1:5" ht="15.75" customHeight="1">
      <c r="A822" s="32"/>
      <c r="B822" s="32"/>
      <c r="C822" s="10"/>
      <c r="D822" s="32"/>
      <c r="E822" s="32"/>
    </row>
    <row r="823" spans="1:5" ht="15.75" customHeight="1">
      <c r="A823" s="32"/>
      <c r="B823" s="32"/>
      <c r="C823" s="10"/>
      <c r="D823" s="32"/>
      <c r="E823" s="32"/>
    </row>
    <row r="824" spans="1:5" ht="15.75" customHeight="1">
      <c r="A824" s="32"/>
      <c r="B824" s="32"/>
      <c r="C824" s="10"/>
      <c r="D824" s="32"/>
      <c r="E824" s="32"/>
    </row>
    <row r="825" spans="1:5" ht="15.75" customHeight="1">
      <c r="A825" s="32"/>
      <c r="B825" s="32"/>
      <c r="C825" s="10"/>
      <c r="D825" s="32"/>
      <c r="E825" s="32"/>
    </row>
    <row r="826" spans="1:5" ht="15.75" customHeight="1">
      <c r="A826" s="32"/>
      <c r="B826" s="32"/>
      <c r="C826" s="10"/>
      <c r="D826" s="32"/>
      <c r="E826" s="32"/>
    </row>
    <row r="827" spans="1:5" ht="15.75" customHeight="1">
      <c r="A827" s="32"/>
      <c r="B827" s="32"/>
      <c r="C827" s="10"/>
      <c r="D827" s="32"/>
      <c r="E827" s="32"/>
    </row>
    <row r="828" spans="1:5" ht="15.75" customHeight="1">
      <c r="A828" s="32"/>
      <c r="B828" s="32"/>
      <c r="C828" s="10"/>
      <c r="D828" s="32"/>
      <c r="E828" s="32"/>
    </row>
    <row r="829" spans="1:5" ht="15.75" customHeight="1">
      <c r="A829" s="32"/>
      <c r="B829" s="32"/>
      <c r="C829" s="10"/>
      <c r="D829" s="32"/>
      <c r="E829" s="32"/>
    </row>
    <row r="830" spans="1:5" ht="15.75" customHeight="1">
      <c r="A830" s="32"/>
      <c r="B830" s="32"/>
      <c r="C830" s="10"/>
      <c r="D830" s="32"/>
      <c r="E830" s="32"/>
    </row>
    <row r="831" spans="1:5" ht="15.75" customHeight="1">
      <c r="A831" s="32"/>
      <c r="B831" s="32"/>
      <c r="C831" s="10"/>
      <c r="D831" s="32"/>
      <c r="E831" s="32"/>
    </row>
    <row r="832" spans="1:5" ht="15.75" customHeight="1">
      <c r="A832" s="32"/>
      <c r="B832" s="32"/>
      <c r="C832" s="10"/>
      <c r="D832" s="32"/>
      <c r="E832" s="32"/>
    </row>
    <row r="833" spans="1:5" ht="15.75" customHeight="1">
      <c r="A833" s="32"/>
      <c r="B833" s="32"/>
      <c r="C833" s="10"/>
      <c r="D833" s="32"/>
      <c r="E833" s="32"/>
    </row>
    <row r="834" spans="1:5" ht="15.75" customHeight="1">
      <c r="A834" s="32"/>
      <c r="B834" s="32"/>
      <c r="C834" s="10"/>
      <c r="D834" s="32"/>
      <c r="E834" s="32"/>
    </row>
    <row r="835" spans="1:5" ht="15.75" customHeight="1">
      <c r="A835" s="32"/>
      <c r="B835" s="32"/>
      <c r="C835" s="10"/>
      <c r="D835" s="32"/>
      <c r="E835" s="32"/>
    </row>
    <row r="836" spans="1:5" ht="15.75" customHeight="1">
      <c r="A836" s="32"/>
      <c r="B836" s="32"/>
      <c r="C836" s="10"/>
      <c r="D836" s="32"/>
      <c r="E836" s="32"/>
    </row>
    <row r="837" spans="1:5" ht="15.75" customHeight="1">
      <c r="A837" s="32"/>
      <c r="B837" s="32"/>
      <c r="C837" s="10"/>
      <c r="D837" s="32"/>
      <c r="E837" s="32"/>
    </row>
    <row r="838" spans="1:5" ht="15.75" customHeight="1">
      <c r="A838" s="32"/>
      <c r="B838" s="32"/>
      <c r="C838" s="10"/>
      <c r="D838" s="32"/>
      <c r="E838" s="32"/>
    </row>
    <row r="839" spans="1:5" ht="15.75" customHeight="1">
      <c r="A839" s="32"/>
      <c r="B839" s="32"/>
      <c r="C839" s="10"/>
      <c r="D839" s="32"/>
      <c r="E839" s="32"/>
    </row>
    <row r="840" spans="1:5" ht="15.75" customHeight="1">
      <c r="A840" s="32"/>
      <c r="B840" s="32"/>
      <c r="C840" s="10"/>
      <c r="D840" s="32"/>
      <c r="E840" s="32"/>
    </row>
    <row r="841" spans="1:5" ht="15.75" customHeight="1">
      <c r="A841" s="32"/>
      <c r="B841" s="32"/>
      <c r="C841" s="10"/>
      <c r="D841" s="32"/>
      <c r="E841" s="32"/>
    </row>
    <row r="842" spans="1:5" ht="15.75" customHeight="1">
      <c r="A842" s="32"/>
      <c r="B842" s="32"/>
      <c r="C842" s="10"/>
      <c r="D842" s="32"/>
      <c r="E842" s="32"/>
    </row>
    <row r="843" spans="1:5" ht="15.75" customHeight="1">
      <c r="A843" s="32"/>
      <c r="B843" s="32"/>
      <c r="C843" s="10"/>
      <c r="D843" s="32"/>
      <c r="E843" s="32"/>
    </row>
    <row r="844" spans="1:5" ht="15.75" customHeight="1">
      <c r="A844" s="32"/>
      <c r="B844" s="32"/>
      <c r="C844" s="10"/>
      <c r="D844" s="32"/>
      <c r="E844" s="32"/>
    </row>
    <row r="845" spans="1:5" ht="15.75" customHeight="1">
      <c r="A845" s="32"/>
      <c r="B845" s="32"/>
      <c r="C845" s="10"/>
      <c r="D845" s="32"/>
      <c r="E845" s="32"/>
    </row>
    <row r="846" spans="1:5" ht="15.75" customHeight="1">
      <c r="A846" s="32"/>
      <c r="B846" s="32"/>
      <c r="C846" s="10"/>
      <c r="D846" s="32"/>
      <c r="E846" s="32"/>
    </row>
    <row r="847" spans="1:5" ht="15.75" customHeight="1">
      <c r="A847" s="32"/>
      <c r="B847" s="32"/>
      <c r="C847" s="10"/>
      <c r="D847" s="32"/>
      <c r="E847" s="32"/>
    </row>
    <row r="848" spans="1:5" ht="15.75" customHeight="1">
      <c r="A848" s="32"/>
      <c r="B848" s="32"/>
      <c r="C848" s="10"/>
      <c r="D848" s="32"/>
      <c r="E848" s="32"/>
    </row>
    <row r="849" spans="1:5" ht="15.75" customHeight="1">
      <c r="A849" s="32"/>
      <c r="B849" s="32"/>
      <c r="C849" s="10"/>
      <c r="D849" s="32"/>
      <c r="E849" s="32"/>
    </row>
    <row r="850" spans="1:5" ht="15.75" customHeight="1">
      <c r="A850" s="32"/>
      <c r="B850" s="32"/>
      <c r="C850" s="10"/>
      <c r="D850" s="32"/>
      <c r="E850" s="32"/>
    </row>
    <row r="851" spans="1:5" ht="15.75" customHeight="1">
      <c r="A851" s="32"/>
      <c r="B851" s="32"/>
      <c r="C851" s="10"/>
      <c r="D851" s="32"/>
      <c r="E851" s="32"/>
    </row>
    <row r="852" spans="1:5" ht="15.75" customHeight="1">
      <c r="A852" s="32"/>
      <c r="B852" s="32"/>
      <c r="C852" s="10"/>
      <c r="D852" s="32"/>
      <c r="E852" s="32"/>
    </row>
    <row r="853" spans="1:5" ht="15.75" customHeight="1">
      <c r="A853" s="32"/>
      <c r="B853" s="32"/>
      <c r="C853" s="10"/>
      <c r="D853" s="32"/>
      <c r="E853" s="32"/>
    </row>
    <row r="854" spans="1:5" ht="15.75" customHeight="1">
      <c r="A854" s="32"/>
      <c r="B854" s="32"/>
      <c r="C854" s="10"/>
      <c r="D854" s="32"/>
      <c r="E854" s="32"/>
    </row>
    <row r="855" spans="1:5" ht="15.75" customHeight="1">
      <c r="A855" s="32"/>
      <c r="B855" s="32"/>
      <c r="C855" s="10"/>
      <c r="D855" s="32"/>
      <c r="E855" s="32"/>
    </row>
    <row r="856" spans="1:5" ht="15.75" customHeight="1">
      <c r="A856" s="32"/>
      <c r="B856" s="32"/>
      <c r="C856" s="10"/>
      <c r="D856" s="32"/>
      <c r="E856" s="32"/>
    </row>
    <row r="857" spans="1:5" ht="15.75" customHeight="1">
      <c r="A857" s="32"/>
      <c r="B857" s="32"/>
      <c r="C857" s="10"/>
      <c r="D857" s="32"/>
      <c r="E857" s="32"/>
    </row>
    <row r="858" spans="1:5" ht="15.75" customHeight="1">
      <c r="A858" s="32"/>
      <c r="B858" s="32"/>
      <c r="C858" s="10"/>
      <c r="D858" s="32"/>
      <c r="E858" s="32"/>
    </row>
    <row r="859" spans="1:5" ht="15.75" customHeight="1">
      <c r="A859" s="32"/>
      <c r="B859" s="32"/>
      <c r="C859" s="10"/>
      <c r="D859" s="32"/>
      <c r="E859" s="32"/>
    </row>
    <row r="860" spans="1:5" ht="15.75" customHeight="1">
      <c r="A860" s="32"/>
      <c r="B860" s="32"/>
      <c r="C860" s="10"/>
      <c r="D860" s="32"/>
      <c r="E860" s="32"/>
    </row>
    <row r="861" spans="1:5" ht="15.75" customHeight="1">
      <c r="A861" s="32"/>
      <c r="B861" s="32"/>
      <c r="C861" s="10"/>
      <c r="D861" s="32"/>
      <c r="E861" s="32"/>
    </row>
    <row r="862" spans="1:5" ht="15.75" customHeight="1">
      <c r="A862" s="32"/>
      <c r="B862" s="32"/>
      <c r="C862" s="10"/>
      <c r="D862" s="32"/>
      <c r="E862" s="32"/>
    </row>
    <row r="863" spans="1:5" ht="15.75" customHeight="1">
      <c r="A863" s="32"/>
      <c r="B863" s="32"/>
      <c r="C863" s="10"/>
      <c r="D863" s="32"/>
      <c r="E863" s="32"/>
    </row>
    <row r="864" spans="1:5" ht="15.75" customHeight="1">
      <c r="A864" s="32"/>
      <c r="B864" s="32"/>
      <c r="C864" s="10"/>
      <c r="D864" s="32"/>
      <c r="E864" s="32"/>
    </row>
    <row r="865" spans="1:5" ht="15.75" customHeight="1">
      <c r="A865" s="32"/>
      <c r="B865" s="32"/>
      <c r="C865" s="10"/>
      <c r="D865" s="32"/>
      <c r="E865" s="32"/>
    </row>
    <row r="866" spans="1:5" ht="15.75" customHeight="1">
      <c r="A866" s="32"/>
      <c r="B866" s="32"/>
      <c r="C866" s="10"/>
      <c r="D866" s="32"/>
      <c r="E866" s="32"/>
    </row>
    <row r="867" spans="1:5" ht="15.75" customHeight="1">
      <c r="A867" s="32"/>
      <c r="B867" s="32"/>
      <c r="C867" s="10"/>
      <c r="D867" s="32"/>
      <c r="E867" s="32"/>
    </row>
    <row r="868" spans="1:5" ht="15.75" customHeight="1">
      <c r="A868" s="32"/>
      <c r="B868" s="32"/>
      <c r="C868" s="10"/>
      <c r="D868" s="32"/>
      <c r="E868" s="32"/>
    </row>
    <row r="869" spans="1:5" ht="15.75" customHeight="1">
      <c r="A869" s="32"/>
      <c r="B869" s="32"/>
      <c r="C869" s="10"/>
      <c r="D869" s="32"/>
      <c r="E869" s="32"/>
    </row>
    <row r="870" spans="1:5" ht="15.75" customHeight="1">
      <c r="A870" s="32"/>
      <c r="B870" s="32"/>
      <c r="C870" s="10"/>
      <c r="D870" s="32"/>
      <c r="E870" s="32"/>
    </row>
    <row r="871" spans="1:5" ht="15.75" customHeight="1">
      <c r="A871" s="32"/>
      <c r="B871" s="32"/>
      <c r="C871" s="10"/>
      <c r="D871" s="32"/>
      <c r="E871" s="32"/>
    </row>
    <row r="872" spans="1:5" ht="15.75" customHeight="1">
      <c r="A872" s="32"/>
      <c r="B872" s="32"/>
      <c r="C872" s="10"/>
      <c r="D872" s="32"/>
      <c r="E872" s="32"/>
    </row>
    <row r="873" spans="1:5" ht="15.75" customHeight="1">
      <c r="A873" s="32"/>
      <c r="B873" s="32"/>
      <c r="C873" s="10"/>
      <c r="D873" s="32"/>
      <c r="E873" s="32"/>
    </row>
    <row r="874" spans="1:5" ht="15.75" customHeight="1">
      <c r="A874" s="32"/>
      <c r="B874" s="32"/>
      <c r="C874" s="10"/>
      <c r="D874" s="32"/>
      <c r="E874" s="32"/>
    </row>
    <row r="875" spans="1:5" ht="15.75" customHeight="1">
      <c r="A875" s="32"/>
      <c r="B875" s="32"/>
      <c r="C875" s="10"/>
      <c r="D875" s="32"/>
      <c r="E875" s="32"/>
    </row>
    <row r="876" spans="1:5" ht="15.75" customHeight="1">
      <c r="A876" s="32"/>
      <c r="B876" s="32"/>
      <c r="C876" s="10"/>
      <c r="D876" s="32"/>
      <c r="E876" s="32"/>
    </row>
    <row r="877" spans="1:5" ht="15.75" customHeight="1">
      <c r="A877" s="32"/>
      <c r="B877" s="32"/>
      <c r="C877" s="10"/>
      <c r="D877" s="32"/>
      <c r="E877" s="32"/>
    </row>
    <row r="878" spans="1:5" ht="15.75" customHeight="1">
      <c r="A878" s="32"/>
      <c r="B878" s="32"/>
      <c r="C878" s="10"/>
      <c r="D878" s="32"/>
      <c r="E878" s="32"/>
    </row>
    <row r="879" spans="1:5" ht="15.75" customHeight="1">
      <c r="A879" s="32"/>
      <c r="B879" s="32"/>
      <c r="C879" s="10"/>
      <c r="D879" s="32"/>
      <c r="E879" s="32"/>
    </row>
    <row r="880" spans="1:5" ht="15.75" customHeight="1">
      <c r="A880" s="32"/>
      <c r="B880" s="32"/>
      <c r="C880" s="10"/>
      <c r="D880" s="32"/>
      <c r="E880" s="32"/>
    </row>
    <row r="881" spans="1:5" ht="15.75" customHeight="1">
      <c r="A881" s="32"/>
      <c r="B881" s="32"/>
      <c r="C881" s="10"/>
      <c r="D881" s="32"/>
      <c r="E881" s="32"/>
    </row>
    <row r="882" spans="1:5" ht="15.75" customHeight="1">
      <c r="A882" s="32"/>
      <c r="B882" s="32"/>
      <c r="C882" s="10"/>
      <c r="D882" s="32"/>
      <c r="E882" s="32"/>
    </row>
    <row r="883" spans="1:5" ht="15.75" customHeight="1">
      <c r="A883" s="32"/>
      <c r="B883" s="32"/>
      <c r="C883" s="10"/>
      <c r="D883" s="32"/>
      <c r="E883" s="32"/>
    </row>
    <row r="884" spans="1:5" ht="15.75" customHeight="1">
      <c r="A884" s="32"/>
      <c r="B884" s="32"/>
      <c r="C884" s="10"/>
      <c r="D884" s="32"/>
      <c r="E884" s="32"/>
    </row>
    <row r="885" spans="1:5" ht="15.75" customHeight="1">
      <c r="A885" s="32"/>
      <c r="B885" s="32"/>
      <c r="C885" s="10"/>
      <c r="D885" s="32"/>
      <c r="E885" s="32"/>
    </row>
    <row r="886" spans="1:5" ht="15.75" customHeight="1">
      <c r="A886" s="32"/>
      <c r="B886" s="32"/>
      <c r="C886" s="10"/>
      <c r="D886" s="32"/>
      <c r="E886" s="32"/>
    </row>
    <row r="887" spans="1:5" ht="15.75" customHeight="1">
      <c r="A887" s="32"/>
      <c r="B887" s="32"/>
      <c r="C887" s="10"/>
      <c r="D887" s="32"/>
      <c r="E887" s="32"/>
    </row>
    <row r="888" spans="1:5" ht="15.75" customHeight="1">
      <c r="A888" s="32"/>
      <c r="B888" s="32"/>
      <c r="C888" s="10"/>
      <c r="D888" s="32"/>
      <c r="E888" s="32"/>
    </row>
    <row r="889" spans="1:5" ht="15.75" customHeight="1">
      <c r="A889" s="32"/>
      <c r="B889" s="32"/>
      <c r="C889" s="10"/>
      <c r="D889" s="32"/>
      <c r="E889" s="32"/>
    </row>
    <row r="890" spans="1:5" ht="15.75" customHeight="1">
      <c r="A890" s="32"/>
      <c r="B890" s="32"/>
      <c r="C890" s="10"/>
      <c r="D890" s="32"/>
      <c r="E890" s="32"/>
    </row>
    <row r="891" spans="1:5" ht="15.75" customHeight="1">
      <c r="A891" s="32"/>
      <c r="B891" s="32"/>
      <c r="C891" s="10"/>
      <c r="D891" s="32"/>
      <c r="E891" s="32"/>
    </row>
    <row r="892" spans="1:5" ht="15.75" customHeight="1">
      <c r="A892" s="32"/>
      <c r="B892" s="32"/>
      <c r="C892" s="10"/>
      <c r="D892" s="32"/>
      <c r="E892" s="32"/>
    </row>
    <row r="893" spans="1:5" ht="15.75" customHeight="1">
      <c r="A893" s="32"/>
      <c r="B893" s="32"/>
      <c r="C893" s="10"/>
      <c r="D893" s="32"/>
      <c r="E893" s="32"/>
    </row>
    <row r="894" spans="1:5" ht="15.75" customHeight="1">
      <c r="A894" s="32"/>
      <c r="B894" s="32"/>
      <c r="C894" s="10"/>
      <c r="D894" s="32"/>
      <c r="E894" s="32"/>
    </row>
    <row r="895" spans="1:5" ht="15.75" customHeight="1">
      <c r="A895" s="32"/>
      <c r="B895" s="32"/>
      <c r="C895" s="10"/>
      <c r="D895" s="32"/>
      <c r="E895" s="32"/>
    </row>
    <row r="896" spans="1:5" ht="15.75" customHeight="1">
      <c r="A896" s="32"/>
      <c r="B896" s="32"/>
      <c r="C896" s="10"/>
      <c r="D896" s="32"/>
      <c r="E896" s="32"/>
    </row>
    <row r="897" spans="1:5" ht="15.75" customHeight="1">
      <c r="A897" s="32"/>
      <c r="B897" s="32"/>
      <c r="C897" s="10"/>
      <c r="D897" s="32"/>
      <c r="E897" s="32"/>
    </row>
    <row r="898" spans="1:5" ht="15.75" customHeight="1">
      <c r="A898" s="32"/>
      <c r="B898" s="32"/>
      <c r="C898" s="10"/>
      <c r="D898" s="32"/>
      <c r="E898" s="32"/>
    </row>
    <row r="899" spans="1:5" ht="15.75" customHeight="1">
      <c r="A899" s="32"/>
      <c r="B899" s="32"/>
      <c r="C899" s="10"/>
      <c r="D899" s="32"/>
      <c r="E899" s="32"/>
    </row>
    <row r="900" spans="1:5" ht="15.75" customHeight="1">
      <c r="A900" s="32"/>
      <c r="B900" s="32"/>
      <c r="C900" s="10"/>
      <c r="D900" s="32"/>
      <c r="E900" s="32"/>
    </row>
    <row r="901" spans="1:5" ht="15.75" customHeight="1">
      <c r="A901" s="32"/>
      <c r="B901" s="32"/>
      <c r="C901" s="10"/>
      <c r="D901" s="32"/>
      <c r="E901" s="32"/>
    </row>
    <row r="902" spans="1:5" ht="15.75" customHeight="1">
      <c r="A902" s="32"/>
      <c r="B902" s="32"/>
      <c r="C902" s="10"/>
      <c r="D902" s="32"/>
      <c r="E902" s="32"/>
    </row>
    <row r="903" spans="1:5" ht="15.75" customHeight="1">
      <c r="A903" s="32"/>
      <c r="B903" s="32"/>
      <c r="C903" s="10"/>
      <c r="D903" s="32"/>
      <c r="E903" s="32"/>
    </row>
    <row r="904" spans="1:5" ht="15.75" customHeight="1">
      <c r="A904" s="32"/>
      <c r="B904" s="32"/>
      <c r="C904" s="10"/>
      <c r="D904" s="32"/>
      <c r="E904" s="32"/>
    </row>
    <row r="905" spans="1:5" ht="15.75" customHeight="1">
      <c r="A905" s="32"/>
      <c r="B905" s="32"/>
      <c r="C905" s="10"/>
      <c r="D905" s="32"/>
      <c r="E905" s="32"/>
    </row>
    <row r="906" spans="1:5" ht="15.75" customHeight="1">
      <c r="A906" s="32"/>
      <c r="B906" s="32"/>
      <c r="C906" s="10"/>
      <c r="D906" s="32"/>
      <c r="E906" s="32"/>
    </row>
    <row r="907" spans="1:5" ht="15.75" customHeight="1">
      <c r="A907" s="32"/>
      <c r="B907" s="32"/>
      <c r="C907" s="10"/>
      <c r="D907" s="32"/>
      <c r="E907" s="32"/>
    </row>
    <row r="908" spans="1:5" ht="15.75" customHeight="1">
      <c r="A908" s="32"/>
      <c r="B908" s="32"/>
      <c r="C908" s="10"/>
      <c r="D908" s="32"/>
      <c r="E908" s="32"/>
    </row>
    <row r="909" spans="1:5" ht="15.75" customHeight="1">
      <c r="A909" s="32"/>
      <c r="B909" s="32"/>
      <c r="C909" s="10"/>
      <c r="D909" s="32"/>
      <c r="E909" s="32"/>
    </row>
    <row r="910" spans="1:5" ht="15.75" customHeight="1">
      <c r="A910" s="32"/>
      <c r="B910" s="32"/>
      <c r="C910" s="10"/>
      <c r="D910" s="32"/>
      <c r="E910" s="32"/>
    </row>
    <row r="911" spans="1:5" ht="15.75" customHeight="1">
      <c r="A911" s="32"/>
      <c r="B911" s="32"/>
      <c r="C911" s="10"/>
      <c r="D911" s="32"/>
      <c r="E911" s="32"/>
    </row>
    <row r="912" spans="1:5" ht="15.75" customHeight="1">
      <c r="A912" s="32"/>
      <c r="B912" s="32"/>
      <c r="C912" s="10"/>
      <c r="D912" s="32"/>
      <c r="E912" s="32"/>
    </row>
    <row r="913" spans="1:5" ht="15.75" customHeight="1">
      <c r="A913" s="32"/>
      <c r="B913" s="32"/>
      <c r="C913" s="10"/>
      <c r="D913" s="32"/>
      <c r="E913" s="32"/>
    </row>
    <row r="914" spans="1:5" ht="15.75" customHeight="1">
      <c r="A914" s="32"/>
      <c r="B914" s="32"/>
      <c r="C914" s="10"/>
      <c r="D914" s="32"/>
      <c r="E914" s="32"/>
    </row>
    <row r="915" spans="1:5" ht="15.75" customHeight="1">
      <c r="A915" s="32"/>
      <c r="B915" s="32"/>
      <c r="C915" s="10"/>
      <c r="D915" s="32"/>
      <c r="E915" s="32"/>
    </row>
    <row r="916" spans="1:5" ht="15.75" customHeight="1">
      <c r="A916" s="32"/>
      <c r="B916" s="32"/>
      <c r="C916" s="10"/>
      <c r="D916" s="32"/>
      <c r="E916" s="32"/>
    </row>
    <row r="917" spans="1:5" ht="15.75" customHeight="1">
      <c r="A917" s="32"/>
      <c r="B917" s="32"/>
      <c r="C917" s="10"/>
      <c r="D917" s="32"/>
      <c r="E917" s="32"/>
    </row>
    <row r="918" spans="1:5" ht="15.75" customHeight="1">
      <c r="A918" s="32"/>
      <c r="B918" s="32"/>
      <c r="C918" s="10"/>
      <c r="D918" s="32"/>
      <c r="E918" s="32"/>
    </row>
    <row r="919" spans="1:5" ht="15.75" customHeight="1">
      <c r="A919" s="32"/>
      <c r="B919" s="32"/>
      <c r="C919" s="10"/>
      <c r="D919" s="32"/>
      <c r="E919" s="32"/>
    </row>
    <row r="920" spans="1:5" ht="15.75" customHeight="1">
      <c r="A920" s="32"/>
      <c r="B920" s="32"/>
      <c r="C920" s="10"/>
      <c r="D920" s="32"/>
      <c r="E920" s="32"/>
    </row>
    <row r="921" spans="1:5" ht="15.75" customHeight="1">
      <c r="A921" s="32"/>
      <c r="B921" s="32"/>
      <c r="C921" s="10"/>
      <c r="D921" s="32"/>
      <c r="E921" s="32"/>
    </row>
    <row r="922" spans="1:5" ht="15.75" customHeight="1">
      <c r="A922" s="32"/>
      <c r="B922" s="32"/>
      <c r="C922" s="10"/>
      <c r="D922" s="32"/>
      <c r="E922" s="32"/>
    </row>
    <row r="923" spans="1:5" ht="15.75" customHeight="1">
      <c r="A923" s="32"/>
      <c r="B923" s="32"/>
      <c r="C923" s="10"/>
      <c r="D923" s="32"/>
      <c r="E923" s="32"/>
    </row>
    <row r="924" spans="1:5" ht="15.75" customHeight="1">
      <c r="A924" s="32"/>
      <c r="B924" s="32"/>
      <c r="C924" s="10"/>
      <c r="D924" s="32"/>
      <c r="E924" s="32"/>
    </row>
    <row r="925" spans="1:5" ht="15.75" customHeight="1">
      <c r="A925" s="32"/>
      <c r="B925" s="32"/>
      <c r="C925" s="10"/>
      <c r="D925" s="32"/>
      <c r="E925" s="32"/>
    </row>
    <row r="926" spans="1:5" ht="15.75" customHeight="1">
      <c r="A926" s="32"/>
      <c r="B926" s="32"/>
      <c r="C926" s="10"/>
      <c r="D926" s="32"/>
      <c r="E926" s="32"/>
    </row>
    <row r="927" spans="1:5" ht="15.75" customHeight="1">
      <c r="A927" s="32"/>
      <c r="B927" s="32"/>
      <c r="C927" s="10"/>
      <c r="D927" s="32"/>
      <c r="E927" s="32"/>
    </row>
    <row r="928" spans="1:5" ht="15.75" customHeight="1">
      <c r="A928" s="32"/>
      <c r="B928" s="32"/>
      <c r="C928" s="10"/>
      <c r="D928" s="32"/>
      <c r="E928" s="32"/>
    </row>
    <row r="929" spans="1:5" ht="15.75" customHeight="1">
      <c r="A929" s="32"/>
      <c r="B929" s="32"/>
      <c r="C929" s="10"/>
      <c r="D929" s="32"/>
      <c r="E929" s="32"/>
    </row>
    <row r="930" spans="1:5" ht="15.75" customHeight="1">
      <c r="A930" s="32"/>
      <c r="B930" s="32"/>
      <c r="C930" s="10"/>
      <c r="D930" s="32"/>
      <c r="E930" s="32"/>
    </row>
    <row r="931" spans="1:5" ht="15.75" customHeight="1">
      <c r="A931" s="32"/>
      <c r="B931" s="32"/>
      <c r="C931" s="10"/>
      <c r="D931" s="32"/>
      <c r="E931" s="32"/>
    </row>
    <row r="932" spans="1:5" ht="15.75" customHeight="1">
      <c r="A932" s="32"/>
      <c r="B932" s="32"/>
      <c r="C932" s="10"/>
      <c r="D932" s="32"/>
      <c r="E932" s="32"/>
    </row>
    <row r="933" spans="1:5" ht="15.75" customHeight="1">
      <c r="A933" s="32"/>
      <c r="B933" s="32"/>
      <c r="C933" s="10"/>
      <c r="D933" s="32"/>
      <c r="E933" s="32"/>
    </row>
    <row r="934" spans="1:5" ht="15.75" customHeight="1">
      <c r="A934" s="32"/>
      <c r="B934" s="32"/>
      <c r="C934" s="10"/>
      <c r="D934" s="32"/>
      <c r="E934" s="32"/>
    </row>
    <row r="935" spans="1:5" ht="15.75" customHeight="1">
      <c r="A935" s="32"/>
      <c r="B935" s="32"/>
      <c r="C935" s="10"/>
      <c r="D935" s="32"/>
      <c r="E935" s="32"/>
    </row>
    <row r="936" spans="1:5" ht="15.75" customHeight="1">
      <c r="A936" s="32"/>
      <c r="B936" s="32"/>
      <c r="C936" s="10"/>
      <c r="D936" s="32"/>
      <c r="E936" s="32"/>
    </row>
    <row r="937" spans="1:5" ht="15.75" customHeight="1">
      <c r="A937" s="32"/>
      <c r="B937" s="32"/>
      <c r="C937" s="10"/>
      <c r="D937" s="32"/>
      <c r="E937" s="32"/>
    </row>
    <row r="938" spans="1:5" ht="15.75" customHeight="1">
      <c r="A938" s="32"/>
      <c r="B938" s="32"/>
      <c r="C938" s="10"/>
      <c r="D938" s="32"/>
      <c r="E938" s="32"/>
    </row>
    <row r="939" spans="1:5" ht="15.75" customHeight="1">
      <c r="A939" s="32"/>
      <c r="B939" s="32"/>
      <c r="C939" s="10"/>
      <c r="D939" s="32"/>
      <c r="E939" s="32"/>
    </row>
    <row r="940" spans="1:5" ht="15.75" customHeight="1">
      <c r="A940" s="32"/>
      <c r="B940" s="32"/>
      <c r="C940" s="10"/>
      <c r="D940" s="32"/>
      <c r="E940" s="32"/>
    </row>
    <row r="941" spans="1:5" ht="15.75" customHeight="1">
      <c r="A941" s="32"/>
      <c r="B941" s="32"/>
      <c r="C941" s="10"/>
      <c r="D941" s="32"/>
      <c r="E941" s="32"/>
    </row>
    <row r="942" spans="1:5" ht="15.75" customHeight="1">
      <c r="A942" s="32"/>
      <c r="B942" s="32"/>
      <c r="C942" s="10"/>
      <c r="D942" s="32"/>
      <c r="E942" s="32"/>
    </row>
    <row r="943" spans="1:5" ht="15.75" customHeight="1">
      <c r="A943" s="32"/>
      <c r="B943" s="32"/>
      <c r="C943" s="10"/>
      <c r="D943" s="32"/>
      <c r="E943" s="32"/>
    </row>
    <row r="944" spans="1:5" ht="15.75" customHeight="1">
      <c r="A944" s="32"/>
      <c r="B944" s="32"/>
      <c r="C944" s="10"/>
      <c r="D944" s="32"/>
      <c r="E944" s="32"/>
    </row>
    <row r="945" spans="1:5" ht="15.75" customHeight="1">
      <c r="A945" s="32"/>
      <c r="B945" s="32"/>
      <c r="C945" s="10"/>
      <c r="D945" s="32"/>
      <c r="E945" s="32"/>
    </row>
    <row r="946" spans="1:5" ht="15.75" customHeight="1">
      <c r="A946" s="32"/>
      <c r="B946" s="32"/>
      <c r="C946" s="10"/>
      <c r="D946" s="32"/>
      <c r="E946" s="32"/>
    </row>
    <row r="947" spans="1:5" ht="15.75" customHeight="1">
      <c r="A947" s="32"/>
      <c r="B947" s="32"/>
      <c r="C947" s="10"/>
      <c r="D947" s="32"/>
      <c r="E947" s="32"/>
    </row>
    <row r="948" spans="1:5" ht="15.75" customHeight="1">
      <c r="A948" s="32"/>
      <c r="B948" s="32"/>
      <c r="C948" s="10"/>
      <c r="D948" s="32"/>
      <c r="E948" s="32"/>
    </row>
    <row r="949" spans="1:5" ht="15.75" customHeight="1">
      <c r="A949" s="32"/>
      <c r="B949" s="32"/>
      <c r="C949" s="10"/>
      <c r="D949" s="32"/>
      <c r="E949" s="32"/>
    </row>
    <row r="950" spans="1:5" ht="15.75" customHeight="1">
      <c r="A950" s="32"/>
      <c r="B950" s="32"/>
      <c r="C950" s="10"/>
      <c r="D950" s="32"/>
      <c r="E950" s="32"/>
    </row>
    <row r="951" spans="1:5" ht="15.75" customHeight="1">
      <c r="A951" s="32"/>
      <c r="B951" s="32"/>
      <c r="C951" s="10"/>
      <c r="D951" s="32"/>
      <c r="E951" s="32"/>
    </row>
    <row r="952" spans="1:5" ht="15.75" customHeight="1">
      <c r="A952" s="32"/>
      <c r="B952" s="32"/>
      <c r="C952" s="10"/>
      <c r="D952" s="32"/>
      <c r="E952" s="32"/>
    </row>
    <row r="953" spans="1:5" ht="15.75" customHeight="1">
      <c r="A953" s="32"/>
      <c r="B953" s="32"/>
      <c r="C953" s="10"/>
      <c r="D953" s="32"/>
      <c r="E953" s="32"/>
    </row>
    <row r="954" spans="1:5" ht="15.75" customHeight="1">
      <c r="A954" s="32"/>
      <c r="B954" s="32"/>
      <c r="C954" s="10"/>
      <c r="D954" s="32"/>
      <c r="E954" s="32"/>
    </row>
    <row r="955" spans="1:5" ht="15.75" customHeight="1">
      <c r="A955" s="32"/>
      <c r="B955" s="32"/>
      <c r="C955" s="10"/>
      <c r="D955" s="32"/>
      <c r="E955" s="32"/>
    </row>
    <row r="956" spans="1:5" ht="15.75" customHeight="1">
      <c r="A956" s="32"/>
      <c r="B956" s="32"/>
      <c r="C956" s="10"/>
      <c r="D956" s="32"/>
      <c r="E956" s="32"/>
    </row>
    <row r="957" spans="1:5" ht="15.75" customHeight="1">
      <c r="A957" s="32"/>
      <c r="B957" s="32"/>
      <c r="C957" s="10"/>
      <c r="D957" s="32"/>
      <c r="E957" s="32"/>
    </row>
    <row r="958" spans="1:5" ht="15.75" customHeight="1">
      <c r="A958" s="32"/>
      <c r="B958" s="32"/>
      <c r="C958" s="10"/>
      <c r="D958" s="32"/>
      <c r="E958" s="32"/>
    </row>
    <row r="959" spans="1:5" ht="15.75" customHeight="1">
      <c r="A959" s="32"/>
      <c r="B959" s="32"/>
      <c r="C959" s="10"/>
      <c r="D959" s="32"/>
      <c r="E959" s="32"/>
    </row>
    <row r="960" spans="1:5" ht="15.75" customHeight="1">
      <c r="A960" s="32"/>
      <c r="B960" s="32"/>
      <c r="C960" s="10"/>
      <c r="D960" s="32"/>
      <c r="E960" s="32"/>
    </row>
    <row r="961" spans="1:5" ht="15.75" customHeight="1">
      <c r="A961" s="32"/>
      <c r="B961" s="32"/>
      <c r="C961" s="10"/>
      <c r="D961" s="32"/>
      <c r="E961" s="32"/>
    </row>
    <row r="962" spans="1:5" ht="15.75" customHeight="1">
      <c r="A962" s="32"/>
      <c r="B962" s="32"/>
      <c r="C962" s="10"/>
      <c r="D962" s="32"/>
      <c r="E962" s="32"/>
    </row>
    <row r="963" spans="1:5" ht="15.75" customHeight="1">
      <c r="A963" s="32"/>
      <c r="B963" s="32"/>
      <c r="C963" s="10"/>
      <c r="D963" s="32"/>
      <c r="E963" s="32"/>
    </row>
    <row r="964" spans="1:5" ht="15.75" customHeight="1">
      <c r="A964" s="32"/>
      <c r="B964" s="32"/>
      <c r="C964" s="10"/>
      <c r="D964" s="32"/>
      <c r="E964" s="32"/>
    </row>
    <row r="965" spans="1:5" ht="15.75" customHeight="1">
      <c r="A965" s="32"/>
      <c r="B965" s="32"/>
      <c r="C965" s="10"/>
      <c r="D965" s="32"/>
      <c r="E965" s="32"/>
    </row>
    <row r="966" spans="1:5" ht="15.75" customHeight="1">
      <c r="A966" s="32"/>
      <c r="B966" s="32"/>
      <c r="C966" s="10"/>
      <c r="D966" s="32"/>
      <c r="E966" s="32"/>
    </row>
    <row r="967" spans="1:5" ht="15.75" customHeight="1">
      <c r="A967" s="32"/>
      <c r="B967" s="32"/>
      <c r="C967" s="10"/>
      <c r="D967" s="32"/>
      <c r="E967" s="32"/>
    </row>
    <row r="968" spans="1:5" ht="15.75" customHeight="1">
      <c r="A968" s="32"/>
      <c r="B968" s="32"/>
      <c r="C968" s="10"/>
      <c r="D968" s="32"/>
      <c r="E968" s="32"/>
    </row>
    <row r="969" spans="1:5" ht="15.75" customHeight="1">
      <c r="A969" s="32"/>
      <c r="B969" s="32"/>
      <c r="C969" s="10"/>
      <c r="D969" s="32"/>
      <c r="E969" s="32"/>
    </row>
    <row r="970" spans="1:5" ht="15.75" customHeight="1">
      <c r="A970" s="32"/>
      <c r="B970" s="32"/>
      <c r="C970" s="10"/>
      <c r="D970" s="32"/>
      <c r="E970" s="32"/>
    </row>
    <row r="971" spans="1:5" ht="15.75" customHeight="1">
      <c r="A971" s="32"/>
      <c r="B971" s="32"/>
      <c r="C971" s="10"/>
      <c r="D971" s="32"/>
      <c r="E971" s="32"/>
    </row>
    <row r="972" spans="1:5" ht="15.75" customHeight="1">
      <c r="A972" s="32"/>
      <c r="B972" s="32"/>
      <c r="C972" s="10"/>
      <c r="D972" s="32"/>
      <c r="E972" s="32"/>
    </row>
    <row r="973" spans="1:5" ht="15.75" customHeight="1">
      <c r="A973" s="32"/>
      <c r="B973" s="32"/>
      <c r="C973" s="10"/>
      <c r="D973" s="32"/>
      <c r="E973" s="32"/>
    </row>
    <row r="974" spans="1:5" ht="15.75" customHeight="1">
      <c r="A974" s="32"/>
      <c r="B974" s="32"/>
      <c r="C974" s="10"/>
      <c r="D974" s="32"/>
      <c r="E974" s="32"/>
    </row>
    <row r="975" spans="1:5" ht="15.75" customHeight="1">
      <c r="A975" s="32"/>
      <c r="B975" s="32"/>
      <c r="C975" s="10"/>
      <c r="D975" s="32"/>
      <c r="E975" s="32"/>
    </row>
    <row r="976" spans="1:5" ht="15.75" customHeight="1">
      <c r="A976" s="32"/>
      <c r="B976" s="32"/>
      <c r="C976" s="10"/>
      <c r="D976" s="32"/>
      <c r="E976" s="32"/>
    </row>
    <row r="977" spans="1:5" ht="15.75" customHeight="1">
      <c r="A977" s="32"/>
      <c r="B977" s="32"/>
      <c r="C977" s="10"/>
      <c r="D977" s="32"/>
      <c r="E977" s="32"/>
    </row>
    <row r="978" spans="1:5" ht="15.75" customHeight="1">
      <c r="A978" s="32"/>
      <c r="B978" s="32"/>
      <c r="C978" s="10"/>
      <c r="D978" s="32"/>
      <c r="E978" s="32"/>
    </row>
    <row r="979" spans="1:5" ht="15.75" customHeight="1">
      <c r="A979" s="32"/>
      <c r="B979" s="32"/>
      <c r="C979" s="10"/>
      <c r="D979" s="32"/>
      <c r="E979" s="32"/>
    </row>
    <row r="980" spans="1:5" ht="15.75" customHeight="1">
      <c r="A980" s="32"/>
      <c r="B980" s="32"/>
      <c r="C980" s="10"/>
      <c r="D980" s="32"/>
      <c r="E980" s="32"/>
    </row>
    <row r="981" spans="1:5" ht="15.75" customHeight="1">
      <c r="A981" s="32"/>
      <c r="B981" s="32"/>
      <c r="C981" s="10"/>
      <c r="D981" s="32"/>
      <c r="E981" s="32"/>
    </row>
    <row r="982" spans="1:5" ht="15.75" customHeight="1">
      <c r="A982" s="32"/>
      <c r="B982" s="32"/>
      <c r="C982" s="10"/>
      <c r="D982" s="32"/>
      <c r="E982" s="32"/>
    </row>
    <row r="983" spans="1:5" ht="15.75" customHeight="1">
      <c r="A983" s="32"/>
      <c r="B983" s="32"/>
      <c r="C983" s="10"/>
      <c r="D983" s="32"/>
      <c r="E983" s="32"/>
    </row>
    <row r="984" spans="1:5" ht="15.75" customHeight="1">
      <c r="A984" s="32"/>
      <c r="B984" s="32"/>
      <c r="C984" s="10"/>
      <c r="D984" s="32"/>
      <c r="E984" s="32"/>
    </row>
    <row r="985" spans="1:5" ht="15.75" customHeight="1">
      <c r="A985" s="32"/>
      <c r="B985" s="32"/>
      <c r="C985" s="10"/>
      <c r="D985" s="32"/>
      <c r="E985" s="32"/>
    </row>
    <row r="986" spans="1:5" ht="15.75" customHeight="1">
      <c r="A986" s="32"/>
      <c r="B986" s="32"/>
      <c r="C986" s="10"/>
      <c r="D986" s="32"/>
      <c r="E986" s="32"/>
    </row>
    <row r="987" spans="1:5" ht="15.75" customHeight="1">
      <c r="A987" s="32"/>
      <c r="B987" s="32"/>
      <c r="C987" s="10"/>
      <c r="D987" s="32"/>
      <c r="E987" s="32"/>
    </row>
    <row r="988" spans="1:5" ht="15.75" customHeight="1">
      <c r="A988" s="32"/>
      <c r="B988" s="32"/>
      <c r="C988" s="10"/>
      <c r="D988" s="32"/>
      <c r="E988" s="32"/>
    </row>
    <row r="989" spans="1:5" ht="15.75" customHeight="1">
      <c r="A989" s="32"/>
      <c r="B989" s="32"/>
      <c r="C989" s="10"/>
      <c r="D989" s="32"/>
      <c r="E989" s="32"/>
    </row>
    <row r="990" spans="1:5" ht="15.75" customHeight="1">
      <c r="A990" s="32"/>
      <c r="B990" s="32"/>
      <c r="C990" s="10"/>
      <c r="D990" s="32"/>
      <c r="E990" s="32"/>
    </row>
    <row r="991" spans="1:5" ht="15.75" customHeight="1">
      <c r="A991" s="32"/>
      <c r="B991" s="32"/>
      <c r="C991" s="10"/>
      <c r="D991" s="32"/>
      <c r="E991" s="32"/>
    </row>
    <row r="992" spans="1:5" ht="15.75" customHeight="1">
      <c r="A992" s="32"/>
      <c r="B992" s="32"/>
      <c r="C992" s="10"/>
      <c r="D992" s="32"/>
      <c r="E992" s="32"/>
    </row>
    <row r="993" spans="1:5" ht="15.75" customHeight="1">
      <c r="A993" s="32"/>
      <c r="B993" s="32"/>
      <c r="C993" s="10"/>
      <c r="D993" s="32"/>
      <c r="E993" s="32"/>
    </row>
    <row r="994" spans="1:5" ht="15.75" customHeight="1">
      <c r="A994" s="32"/>
      <c r="B994" s="32"/>
      <c r="C994" s="10"/>
      <c r="D994" s="32"/>
      <c r="E994" s="32"/>
    </row>
    <row r="995" spans="1:5" ht="15.75" customHeight="1">
      <c r="A995" s="32"/>
      <c r="B995" s="32"/>
      <c r="C995" s="10"/>
      <c r="D995" s="32"/>
      <c r="E995" s="32"/>
    </row>
    <row r="996" spans="1:5" ht="15.75" customHeight="1">
      <c r="A996" s="32"/>
      <c r="B996" s="32"/>
      <c r="C996" s="10"/>
      <c r="D996" s="32"/>
      <c r="E996" s="32"/>
    </row>
    <row r="997" spans="1:5" ht="15.75" customHeight="1">
      <c r="A997" s="32"/>
      <c r="B997" s="32"/>
      <c r="C997" s="10"/>
      <c r="D997" s="32"/>
      <c r="E997" s="32"/>
    </row>
    <row r="998" spans="1:5" ht="15.75" customHeight="1">
      <c r="A998" s="32"/>
      <c r="B998" s="32"/>
      <c r="C998" s="10"/>
      <c r="D998" s="32"/>
      <c r="E998" s="32"/>
    </row>
    <row r="999" spans="1:5" ht="15.75" customHeight="1">
      <c r="A999" s="32"/>
      <c r="B999" s="32"/>
      <c r="C999" s="10"/>
      <c r="D999" s="32"/>
      <c r="E999" s="32"/>
    </row>
    <row r="1000" spans="1:5" ht="15.75" customHeight="1">
      <c r="A1000" s="32"/>
      <c r="B1000" s="32"/>
      <c r="C1000" s="10"/>
      <c r="D1000" s="32"/>
      <c r="E1000" s="32"/>
    </row>
    <row r="1001" spans="1:5" ht="15.75" customHeight="1">
      <c r="A1001" s="32"/>
      <c r="B1001" s="32"/>
      <c r="C1001" s="10"/>
      <c r="D1001" s="32"/>
      <c r="E1001" s="32"/>
    </row>
    <row r="1002" spans="1:5" ht="15" customHeight="1">
      <c r="C1002" s="10"/>
      <c r="D1002" s="32"/>
    </row>
    <row r="1003" spans="1:5" ht="15" customHeight="1">
      <c r="D1003" s="32"/>
    </row>
    <row r="1004" spans="1:5" ht="15" customHeight="1">
      <c r="D1004" s="32"/>
    </row>
    <row r="1005" spans="1:5" ht="15" customHeight="1">
      <c r="D1005" s="32"/>
    </row>
  </sheetData>
  <mergeCells count="18">
    <mergeCell ref="B5:B6"/>
    <mergeCell ref="A1:A4"/>
    <mergeCell ref="B1:B4"/>
    <mergeCell ref="E2:E3"/>
    <mergeCell ref="C1:C4"/>
    <mergeCell ref="D1:D4"/>
    <mergeCell ref="B40:B41"/>
    <mergeCell ref="B50:B52"/>
    <mergeCell ref="B60:B62"/>
    <mergeCell ref="B7:B9"/>
    <mergeCell ref="B10:B12"/>
    <mergeCell ref="B16:B18"/>
    <mergeCell ref="B20:B21"/>
    <mergeCell ref="B23:B26"/>
    <mergeCell ref="B27:B28"/>
    <mergeCell ref="B29:B31"/>
    <mergeCell ref="B32:B33"/>
    <mergeCell ref="B35:B37"/>
  </mergeCells>
  <conditionalFormatting sqref="E5:E67">
    <cfRule type="expression" dxfId="13" priority="14">
      <formula>$E$5:$E$67&lt;&gt;#REF!</formula>
    </cfRule>
  </conditionalFormatting>
  <conditionalFormatting sqref="F2">
    <cfRule type="expression" dxfId="12" priority="3">
      <formula>$F$2&lt;&gt;#REF!</formula>
    </cfRule>
    <cfRule type="expression" dxfId="11" priority="4">
      <formula>$F$2=#REF!</formula>
    </cfRule>
    <cfRule type="expression" dxfId="10" priority="5">
      <formula>$F$2&lt;&gt;#REF!</formula>
    </cfRule>
    <cfRule type="expression" dxfId="9" priority="6">
      <formula>$F$2=#REF!</formula>
    </cfRule>
    <cfRule type="colorScale" priority="7">
      <colorScale>
        <cfvo type="min"/>
        <cfvo type="max"/>
        <color rgb="FFFF7128"/>
        <color rgb="FFFFEF9C"/>
      </colorScale>
    </cfRule>
    <cfRule type="expression" dxfId="8" priority="8">
      <formula>F2&lt;&gt;#REF!</formula>
    </cfRule>
    <cfRule type="expression" dxfId="7" priority="9">
      <formula>F2=#REF!</formula>
    </cfRule>
    <cfRule type="cellIs" dxfId="6" priority="10" operator="greaterThan">
      <formula>F2=$B$63</formula>
    </cfRule>
  </conditionalFormatting>
  <pageMargins left="0.7" right="0.7" top="0.75" bottom="0.75" header="0" footer="0"/>
  <pageSetup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N1005"/>
  <sheetViews>
    <sheetView zoomScale="85" zoomScaleNormal="85" workbookViewId="0">
      <selection activeCell="L24" sqref="L24"/>
    </sheetView>
  </sheetViews>
  <sheetFormatPr defaultColWidth="9.1796875" defaultRowHeight="14.25" customHeight="1"/>
  <cols>
    <col min="1" max="1" width="6.81640625" style="31" customWidth="1"/>
    <col min="2" max="2" width="18.81640625" style="31" hidden="1" customWidth="1"/>
    <col min="3" max="3" width="80.7265625" style="31" customWidth="1"/>
    <col min="4" max="4" width="14.7265625" style="31" customWidth="1"/>
    <col min="5" max="5" width="16.453125" style="31" customWidth="1"/>
    <col min="6" max="6" width="14.26953125" style="1" bestFit="1" customWidth="1"/>
    <col min="7" max="7" width="9.1796875" style="1"/>
    <col min="8" max="8" width="10.1796875" style="1" bestFit="1" customWidth="1"/>
    <col min="9" max="9" width="12.1796875" style="1" customWidth="1"/>
    <col min="10" max="16384" width="9.1796875" style="1"/>
  </cols>
  <sheetData>
    <row r="1" spans="1:14" ht="14.25" customHeight="1">
      <c r="A1" s="297" t="s">
        <v>0</v>
      </c>
      <c r="B1" s="297" t="s">
        <v>168</v>
      </c>
      <c r="C1" s="297" t="s">
        <v>1</v>
      </c>
      <c r="D1" s="334"/>
      <c r="E1" s="335"/>
    </row>
    <row r="2" spans="1:14" ht="14.25" customHeight="1">
      <c r="A2" s="298"/>
      <c r="B2" s="298"/>
      <c r="C2" s="298"/>
      <c r="D2" s="334"/>
      <c r="E2" s="335"/>
    </row>
    <row r="3" spans="1:14" ht="14.25" customHeight="1">
      <c r="A3" s="298"/>
      <c r="B3" s="298"/>
      <c r="C3" s="298"/>
      <c r="D3" s="336"/>
      <c r="E3" s="337"/>
      <c r="H3" s="80" t="s">
        <v>254</v>
      </c>
    </row>
    <row r="4" spans="1:14" ht="14.25" customHeight="1">
      <c r="A4" s="299"/>
      <c r="B4" s="299"/>
      <c r="C4" s="299"/>
      <c r="D4" s="50" t="s">
        <v>255</v>
      </c>
      <c r="E4" s="50" t="s">
        <v>255</v>
      </c>
      <c r="F4" s="69">
        <f>SUBTOTAL(9,D4:D67)</f>
        <v>133587</v>
      </c>
      <c r="H4" s="109">
        <f>22224055+87032</f>
        <v>22311087</v>
      </c>
      <c r="I4" s="109"/>
    </row>
    <row r="5" spans="1:14" ht="14.25" customHeight="1">
      <c r="A5" s="42">
        <v>1</v>
      </c>
      <c r="B5" s="304" t="s">
        <v>167</v>
      </c>
      <c r="C5" s="45" t="s">
        <v>40</v>
      </c>
      <c r="D5" s="84" t="str">
        <f>ZALO_PIVOT!D5</f>
        <v/>
      </c>
      <c r="E5" s="84" t="str">
        <f>IFERROR(VLOOKUP(C5,$L$4:$N$65,3,FALSE),"")</f>
        <v/>
      </c>
      <c r="F5" s="82"/>
    </row>
    <row r="6" spans="1:14" ht="14.25" customHeight="1">
      <c r="A6" s="42">
        <f t="shared" ref="A6:A67" si="0">A5+1</f>
        <v>2</v>
      </c>
      <c r="B6" s="299"/>
      <c r="C6" s="41" t="s">
        <v>41</v>
      </c>
      <c r="D6" s="84" t="str">
        <f>ZALO_PIVOT!D6</f>
        <v/>
      </c>
      <c r="E6" s="84" t="str">
        <f t="shared" ref="E6:E67" si="1">IFERROR(VLOOKUP(C6,$L$4:$N$65,3,FALSE),"")</f>
        <v/>
      </c>
      <c r="F6" s="82"/>
    </row>
    <row r="7" spans="1:14" ht="14.25" customHeight="1">
      <c r="A7" s="42">
        <f t="shared" si="0"/>
        <v>3</v>
      </c>
      <c r="B7" s="304" t="s">
        <v>166</v>
      </c>
      <c r="C7" s="45" t="s">
        <v>43</v>
      </c>
      <c r="D7" s="84" t="str">
        <f>ZALO_PIVOT!D7</f>
        <v/>
      </c>
      <c r="E7" s="84" t="str">
        <f t="shared" si="1"/>
        <v/>
      </c>
      <c r="F7" s="82"/>
    </row>
    <row r="8" spans="1:14" ht="14.25" customHeight="1">
      <c r="A8" s="42">
        <f t="shared" si="0"/>
        <v>4</v>
      </c>
      <c r="B8" s="298"/>
      <c r="C8" s="41" t="s">
        <v>45</v>
      </c>
      <c r="D8" s="84" t="str">
        <f>ZALO_PIVOT!D8</f>
        <v/>
      </c>
      <c r="E8" s="84" t="str">
        <f t="shared" si="1"/>
        <v/>
      </c>
      <c r="F8" s="82"/>
    </row>
    <row r="9" spans="1:14" ht="14.25" customHeight="1">
      <c r="A9" s="42">
        <f t="shared" si="0"/>
        <v>5</v>
      </c>
      <c r="B9" s="299"/>
      <c r="C9" s="41" t="s">
        <v>46</v>
      </c>
      <c r="D9" s="84" t="str">
        <f>ZALO_PIVOT!D9</f>
        <v/>
      </c>
      <c r="E9" s="84" t="str">
        <f t="shared" si="1"/>
        <v/>
      </c>
      <c r="F9" s="82"/>
    </row>
    <row r="10" spans="1:14" ht="14.25" customHeight="1">
      <c r="A10" s="42">
        <f t="shared" si="0"/>
        <v>6</v>
      </c>
      <c r="B10" s="304" t="s">
        <v>165</v>
      </c>
      <c r="C10" s="41" t="s">
        <v>48</v>
      </c>
      <c r="D10" s="84" t="str">
        <f>ZALO_PIVOT!D10</f>
        <v/>
      </c>
      <c r="E10" s="84" t="str">
        <f t="shared" si="1"/>
        <v/>
      </c>
      <c r="F10" s="82"/>
    </row>
    <row r="11" spans="1:14" ht="14.25" customHeight="1">
      <c r="A11" s="42">
        <f t="shared" si="0"/>
        <v>7</v>
      </c>
      <c r="B11" s="298"/>
      <c r="C11" s="45" t="s">
        <v>49</v>
      </c>
      <c r="D11" s="84" t="str">
        <f>ZALO_PIVOT!D11</f>
        <v/>
      </c>
      <c r="E11" s="84" t="str">
        <f t="shared" si="1"/>
        <v/>
      </c>
      <c r="F11" s="82"/>
    </row>
    <row r="12" spans="1:14" ht="14.25" customHeight="1">
      <c r="A12" s="42">
        <f t="shared" si="0"/>
        <v>8</v>
      </c>
      <c r="B12" s="299"/>
      <c r="C12" s="41" t="s">
        <v>50</v>
      </c>
      <c r="D12" s="84">
        <f>ZALO_PIVOT!D12</f>
        <v>9405</v>
      </c>
      <c r="E12" s="84" t="str">
        <f t="shared" si="1"/>
        <v/>
      </c>
      <c r="F12" s="82"/>
    </row>
    <row r="13" spans="1:14" ht="14.25" customHeight="1">
      <c r="A13" s="42">
        <f t="shared" si="0"/>
        <v>9</v>
      </c>
      <c r="B13" s="46" t="s">
        <v>52</v>
      </c>
      <c r="C13" s="41" t="s">
        <v>51</v>
      </c>
      <c r="D13" s="84" t="str">
        <f>ZALO_PIVOT!D13</f>
        <v/>
      </c>
      <c r="E13" s="84" t="str">
        <f t="shared" si="1"/>
        <v/>
      </c>
      <c r="F13" s="82"/>
    </row>
    <row r="14" spans="1:14" ht="14.25" customHeight="1">
      <c r="A14" s="42">
        <f t="shared" si="0"/>
        <v>10</v>
      </c>
      <c r="B14" s="46" t="s">
        <v>164</v>
      </c>
      <c r="C14" s="41" t="s">
        <v>53</v>
      </c>
      <c r="D14" s="84" t="str">
        <f>ZALO_PIVOT!D14</f>
        <v/>
      </c>
      <c r="E14" s="84" t="str">
        <f t="shared" si="1"/>
        <v/>
      </c>
      <c r="F14" s="82"/>
      <c r="J14" s="252"/>
      <c r="K14" s="252"/>
      <c r="L14" s="252"/>
      <c r="M14" s="252"/>
      <c r="N14" s="252"/>
    </row>
    <row r="15" spans="1:14" ht="14.25" customHeight="1">
      <c r="A15" s="42">
        <f t="shared" si="0"/>
        <v>11</v>
      </c>
      <c r="B15" s="46" t="s">
        <v>163</v>
      </c>
      <c r="C15" s="45" t="s">
        <v>54</v>
      </c>
      <c r="D15" s="84" t="str">
        <f>ZALO_PIVOT!D15</f>
        <v/>
      </c>
      <c r="E15" s="84" t="str">
        <f t="shared" si="1"/>
        <v/>
      </c>
      <c r="F15" s="82"/>
      <c r="J15" s="253"/>
      <c r="K15" s="249"/>
      <c r="L15" s="249"/>
      <c r="M15" s="252"/>
      <c r="N15" s="252"/>
    </row>
    <row r="16" spans="1:14" ht="14.25" customHeight="1">
      <c r="A16" s="42">
        <f t="shared" si="0"/>
        <v>12</v>
      </c>
      <c r="B16" s="304" t="s">
        <v>162</v>
      </c>
      <c r="C16" s="41" t="s">
        <v>56</v>
      </c>
      <c r="D16" s="84" t="str">
        <f>ZALO_PIVOT!D16</f>
        <v/>
      </c>
      <c r="E16" s="84" t="str">
        <f t="shared" si="1"/>
        <v/>
      </c>
      <c r="F16" s="82"/>
      <c r="J16" s="252"/>
      <c r="K16" s="252"/>
      <c r="L16" s="252"/>
      <c r="M16" s="252"/>
      <c r="N16" s="252"/>
    </row>
    <row r="17" spans="1:14" ht="14.25" customHeight="1">
      <c r="A17" s="42">
        <f t="shared" si="0"/>
        <v>13</v>
      </c>
      <c r="B17" s="298"/>
      <c r="C17" s="41" t="s">
        <v>58</v>
      </c>
      <c r="D17" s="84" t="str">
        <f>ZALO_PIVOT!D17</f>
        <v/>
      </c>
      <c r="E17" s="84" t="str">
        <f t="shared" si="1"/>
        <v/>
      </c>
      <c r="F17" s="82"/>
      <c r="J17" s="253"/>
      <c r="K17" s="249"/>
      <c r="L17" s="249"/>
      <c r="M17" s="252"/>
      <c r="N17" s="252"/>
    </row>
    <row r="18" spans="1:14" ht="14.25" customHeight="1">
      <c r="A18" s="42">
        <f t="shared" si="0"/>
        <v>14</v>
      </c>
      <c r="B18" s="299"/>
      <c r="C18" s="41" t="s">
        <v>60</v>
      </c>
      <c r="D18" s="84" t="str">
        <f>ZALO_PIVOT!D18</f>
        <v/>
      </c>
      <c r="E18" s="84" t="str">
        <f t="shared" si="1"/>
        <v/>
      </c>
      <c r="F18" s="82"/>
      <c r="J18" s="252"/>
      <c r="K18" s="252"/>
      <c r="L18" s="252"/>
      <c r="M18" s="252"/>
      <c r="N18" s="252"/>
    </row>
    <row r="19" spans="1:14" ht="14.25" customHeight="1">
      <c r="A19" s="42">
        <f t="shared" si="0"/>
        <v>15</v>
      </c>
      <c r="B19" s="46" t="s">
        <v>161</v>
      </c>
      <c r="C19" s="41" t="s">
        <v>62</v>
      </c>
      <c r="D19" s="84" t="str">
        <f>ZALO_PIVOT!D19</f>
        <v/>
      </c>
      <c r="E19" s="84" t="str">
        <f t="shared" si="1"/>
        <v/>
      </c>
      <c r="F19" s="82"/>
      <c r="J19" s="252"/>
      <c r="K19" s="252"/>
      <c r="L19" s="252"/>
      <c r="M19" s="252"/>
      <c r="N19" s="252"/>
    </row>
    <row r="20" spans="1:14" ht="14.25" customHeight="1">
      <c r="A20" s="42">
        <f t="shared" si="0"/>
        <v>16</v>
      </c>
      <c r="B20" s="304" t="s">
        <v>160</v>
      </c>
      <c r="C20" s="41" t="s">
        <v>64</v>
      </c>
      <c r="D20" s="84" t="str">
        <f>ZALO_PIVOT!D20</f>
        <v/>
      </c>
      <c r="E20" s="84" t="str">
        <f t="shared" si="1"/>
        <v/>
      </c>
      <c r="F20" s="82"/>
      <c r="J20" s="252"/>
      <c r="K20" s="252"/>
      <c r="L20" s="252"/>
      <c r="M20" s="252"/>
      <c r="N20" s="252"/>
    </row>
    <row r="21" spans="1:14" ht="14.25" customHeight="1">
      <c r="A21" s="42">
        <f t="shared" si="0"/>
        <v>17</v>
      </c>
      <c r="B21" s="308"/>
      <c r="C21" s="41" t="s">
        <v>65</v>
      </c>
      <c r="D21" s="84">
        <f>ZALO_PIVOT!D21</f>
        <v>198</v>
      </c>
      <c r="E21" s="84" t="str">
        <f t="shared" si="1"/>
        <v/>
      </c>
      <c r="F21" s="82"/>
      <c r="J21" s="252"/>
      <c r="K21" s="252"/>
      <c r="L21" s="252"/>
      <c r="M21" s="252"/>
      <c r="N21" s="252"/>
    </row>
    <row r="22" spans="1:14" ht="14.25" customHeight="1">
      <c r="A22" s="42">
        <f t="shared" si="0"/>
        <v>18</v>
      </c>
      <c r="B22" s="46" t="s">
        <v>159</v>
      </c>
      <c r="C22" s="41" t="s">
        <v>66</v>
      </c>
      <c r="D22" s="84" t="str">
        <f>ZALO_PIVOT!D22</f>
        <v/>
      </c>
      <c r="E22" s="84" t="str">
        <f t="shared" si="1"/>
        <v/>
      </c>
      <c r="F22" s="82"/>
    </row>
    <row r="23" spans="1:14" ht="14.25" customHeight="1">
      <c r="A23" s="42">
        <f>A22+1</f>
        <v>19</v>
      </c>
      <c r="B23" s="304" t="s">
        <v>158</v>
      </c>
      <c r="C23" s="41" t="s">
        <v>68</v>
      </c>
      <c r="D23" s="84" t="str">
        <f>ZALO_PIVOT!D23</f>
        <v/>
      </c>
      <c r="E23" s="84" t="str">
        <f t="shared" si="1"/>
        <v/>
      </c>
      <c r="F23" s="82"/>
    </row>
    <row r="24" spans="1:14" ht="14.25" customHeight="1">
      <c r="A24" s="42">
        <f t="shared" si="0"/>
        <v>20</v>
      </c>
      <c r="B24" s="309"/>
      <c r="C24" s="45" t="s">
        <v>69</v>
      </c>
      <c r="D24" s="84" t="str">
        <f>ZALO_PIVOT!D24</f>
        <v/>
      </c>
      <c r="E24" s="84" t="str">
        <f t="shared" si="1"/>
        <v/>
      </c>
      <c r="F24" s="82"/>
    </row>
    <row r="25" spans="1:14" ht="14.25" customHeight="1">
      <c r="A25" s="42">
        <f t="shared" si="0"/>
        <v>21</v>
      </c>
      <c r="B25" s="309"/>
      <c r="C25" s="45" t="s">
        <v>70</v>
      </c>
      <c r="D25" s="84" t="str">
        <f>ZALO_PIVOT!D25</f>
        <v/>
      </c>
      <c r="E25" s="84" t="str">
        <f t="shared" si="1"/>
        <v/>
      </c>
      <c r="F25" s="82"/>
    </row>
    <row r="26" spans="1:14" ht="14.25" customHeight="1">
      <c r="A26" s="42">
        <f t="shared" si="0"/>
        <v>22</v>
      </c>
      <c r="B26" s="308"/>
      <c r="C26" s="41" t="s">
        <v>71</v>
      </c>
      <c r="D26" s="84">
        <f>ZALO_PIVOT!D26</f>
        <v>374</v>
      </c>
      <c r="E26" s="84" t="str">
        <f t="shared" si="1"/>
        <v/>
      </c>
      <c r="F26" s="82"/>
    </row>
    <row r="27" spans="1:14" ht="14.25" customHeight="1">
      <c r="A27" s="42">
        <f t="shared" si="0"/>
        <v>23</v>
      </c>
      <c r="B27" s="304" t="s">
        <v>77</v>
      </c>
      <c r="C27" s="41" t="s">
        <v>72</v>
      </c>
      <c r="D27" s="84" t="str">
        <f>ZALO_PIVOT!D27</f>
        <v/>
      </c>
      <c r="E27" s="84" t="str">
        <f t="shared" si="1"/>
        <v/>
      </c>
      <c r="F27" s="82"/>
    </row>
    <row r="28" spans="1:14" ht="14.25" customHeight="1">
      <c r="A28" s="42">
        <f t="shared" si="0"/>
        <v>24</v>
      </c>
      <c r="B28" s="299"/>
      <c r="C28" s="41" t="s">
        <v>74</v>
      </c>
      <c r="D28" s="84">
        <f>ZALO_PIVOT!D28</f>
        <v>750</v>
      </c>
      <c r="E28" s="84" t="str">
        <f t="shared" si="1"/>
        <v/>
      </c>
      <c r="F28" s="82"/>
    </row>
    <row r="29" spans="1:14" ht="14.25" customHeight="1">
      <c r="A29" s="42">
        <f t="shared" si="0"/>
        <v>25</v>
      </c>
      <c r="B29" s="304" t="s">
        <v>157</v>
      </c>
      <c r="C29" s="41" t="s">
        <v>75</v>
      </c>
      <c r="D29" s="84">
        <f>ZALO_PIVOT!D29</f>
        <v>551</v>
      </c>
      <c r="E29" s="84" t="str">
        <f t="shared" si="1"/>
        <v/>
      </c>
      <c r="F29" s="82"/>
    </row>
    <row r="30" spans="1:14" ht="14.25" customHeight="1">
      <c r="A30" s="42">
        <f t="shared" si="0"/>
        <v>26</v>
      </c>
      <c r="B30" s="298"/>
      <c r="C30" s="41" t="s">
        <v>76</v>
      </c>
      <c r="D30" s="84">
        <f>ZALO_PIVOT!D30</f>
        <v>138</v>
      </c>
      <c r="E30" s="84" t="str">
        <f t="shared" si="1"/>
        <v/>
      </c>
      <c r="F30" s="82"/>
    </row>
    <row r="31" spans="1:14" ht="14.25" customHeight="1">
      <c r="A31" s="42">
        <f t="shared" si="0"/>
        <v>27</v>
      </c>
      <c r="B31" s="299"/>
      <c r="C31" s="41" t="s">
        <v>78</v>
      </c>
      <c r="D31" s="84">
        <f>ZALO_PIVOT!D31</f>
        <v>441</v>
      </c>
      <c r="E31" s="84" t="str">
        <f t="shared" si="1"/>
        <v/>
      </c>
      <c r="F31" s="82"/>
    </row>
    <row r="32" spans="1:14" ht="14.25" customHeight="1">
      <c r="A32" s="42">
        <f t="shared" si="0"/>
        <v>28</v>
      </c>
      <c r="B32" s="305" t="s">
        <v>156</v>
      </c>
      <c r="C32" s="41" t="s">
        <v>80</v>
      </c>
      <c r="D32" s="84" t="str">
        <f>ZALO_PIVOT!D32</f>
        <v/>
      </c>
      <c r="E32" s="84" t="str">
        <f t="shared" si="1"/>
        <v/>
      </c>
      <c r="F32" s="82"/>
    </row>
    <row r="33" spans="1:6" ht="14.25" customHeight="1">
      <c r="A33" s="42">
        <f t="shared" si="0"/>
        <v>29</v>
      </c>
      <c r="B33" s="307"/>
      <c r="C33" s="41" t="s">
        <v>82</v>
      </c>
      <c r="D33" s="84" t="str">
        <f>ZALO_PIVOT!D33</f>
        <v/>
      </c>
      <c r="E33" s="84" t="str">
        <f t="shared" si="1"/>
        <v/>
      </c>
      <c r="F33" s="82"/>
    </row>
    <row r="34" spans="1:6" ht="14.25" customHeight="1">
      <c r="A34" s="42">
        <f t="shared" si="0"/>
        <v>30</v>
      </c>
      <c r="B34" s="49" t="s">
        <v>155</v>
      </c>
      <c r="C34" s="41" t="s">
        <v>84</v>
      </c>
      <c r="D34" s="84" t="str">
        <f>ZALO_PIVOT!D34</f>
        <v/>
      </c>
      <c r="E34" s="84" t="str">
        <f t="shared" si="1"/>
        <v/>
      </c>
      <c r="F34" s="82"/>
    </row>
    <row r="35" spans="1:6" ht="14.25" customHeight="1">
      <c r="A35" s="42">
        <f t="shared" si="0"/>
        <v>31</v>
      </c>
      <c r="B35" s="304" t="s">
        <v>154</v>
      </c>
      <c r="C35" s="41" t="s">
        <v>85</v>
      </c>
      <c r="D35" s="84" t="str">
        <f>ZALO_PIVOT!D35</f>
        <v/>
      </c>
      <c r="E35" s="84" t="str">
        <f t="shared" si="1"/>
        <v/>
      </c>
      <c r="F35" s="82"/>
    </row>
    <row r="36" spans="1:6" ht="14.25" customHeight="1">
      <c r="A36" s="42">
        <f t="shared" si="0"/>
        <v>32</v>
      </c>
      <c r="B36" s="298"/>
      <c r="C36" s="41" t="s">
        <v>86</v>
      </c>
      <c r="D36" s="84" t="str">
        <f>ZALO_PIVOT!D36</f>
        <v/>
      </c>
      <c r="E36" s="84" t="str">
        <f t="shared" si="1"/>
        <v/>
      </c>
      <c r="F36" s="82"/>
    </row>
    <row r="37" spans="1:6" ht="14.25" customHeight="1">
      <c r="A37" s="42">
        <f t="shared" si="0"/>
        <v>33</v>
      </c>
      <c r="B37" s="299"/>
      <c r="C37" s="41" t="s">
        <v>87</v>
      </c>
      <c r="D37" s="84">
        <f>ZALO_PIVOT!D37</f>
        <v>3843</v>
      </c>
      <c r="E37" s="84" t="str">
        <f t="shared" si="1"/>
        <v/>
      </c>
      <c r="F37" s="82"/>
    </row>
    <row r="38" spans="1:6" ht="14.25" customHeight="1">
      <c r="A38" s="42">
        <f t="shared" si="0"/>
        <v>34</v>
      </c>
      <c r="B38" s="46" t="s">
        <v>91</v>
      </c>
      <c r="C38" s="41" t="s">
        <v>88</v>
      </c>
      <c r="D38" s="84" t="str">
        <f>ZALO_PIVOT!D38</f>
        <v/>
      </c>
      <c r="E38" s="84" t="str">
        <f t="shared" si="1"/>
        <v/>
      </c>
      <c r="F38" s="82"/>
    </row>
    <row r="39" spans="1:6" ht="14.25" customHeight="1">
      <c r="A39" s="42">
        <f t="shared" si="0"/>
        <v>35</v>
      </c>
      <c r="B39" s="46" t="s">
        <v>93</v>
      </c>
      <c r="C39" s="41" t="s">
        <v>89</v>
      </c>
      <c r="D39" s="84" t="str">
        <f>ZALO_PIVOT!D39</f>
        <v/>
      </c>
      <c r="E39" s="84" t="str">
        <f t="shared" si="1"/>
        <v/>
      </c>
      <c r="F39" s="82"/>
    </row>
    <row r="40" spans="1:6" ht="14.25" customHeight="1">
      <c r="A40" s="42">
        <f t="shared" si="0"/>
        <v>36</v>
      </c>
      <c r="B40" s="304" t="s">
        <v>153</v>
      </c>
      <c r="C40" s="41" t="s">
        <v>90</v>
      </c>
      <c r="D40" s="84" t="str">
        <f>ZALO_PIVOT!D40</f>
        <v/>
      </c>
      <c r="E40" s="84" t="str">
        <f t="shared" si="1"/>
        <v/>
      </c>
      <c r="F40" s="82"/>
    </row>
    <row r="41" spans="1:6" ht="14.25" customHeight="1">
      <c r="A41" s="42">
        <f t="shared" si="0"/>
        <v>37</v>
      </c>
      <c r="B41" s="299"/>
      <c r="C41" s="41" t="s">
        <v>92</v>
      </c>
      <c r="D41" s="84">
        <f>ZALO_PIVOT!D41</f>
        <v>3175</v>
      </c>
      <c r="E41" s="84" t="str">
        <f t="shared" si="1"/>
        <v/>
      </c>
      <c r="F41" s="82"/>
    </row>
    <row r="42" spans="1:6" ht="14.25" customHeight="1">
      <c r="A42" s="42">
        <f t="shared" si="0"/>
        <v>38</v>
      </c>
      <c r="B42" s="46" t="s">
        <v>152</v>
      </c>
      <c r="C42" s="41" t="s">
        <v>94</v>
      </c>
      <c r="D42" s="84" t="str">
        <f>ZALO_PIVOT!D42</f>
        <v/>
      </c>
      <c r="E42" s="84" t="str">
        <f t="shared" si="1"/>
        <v/>
      </c>
      <c r="F42" s="82"/>
    </row>
    <row r="43" spans="1:6" ht="14.25" customHeight="1">
      <c r="A43" s="42">
        <f t="shared" si="0"/>
        <v>39</v>
      </c>
      <c r="B43" s="46" t="s">
        <v>151</v>
      </c>
      <c r="C43" s="45" t="s">
        <v>95</v>
      </c>
      <c r="D43" s="84">
        <f>ZALO_PIVOT!D43</f>
        <v>958</v>
      </c>
      <c r="E43" s="84" t="str">
        <f t="shared" si="1"/>
        <v/>
      </c>
      <c r="F43" s="82"/>
    </row>
    <row r="44" spans="1:6" ht="14.25" customHeight="1">
      <c r="A44" s="42">
        <f t="shared" si="0"/>
        <v>40</v>
      </c>
      <c r="B44" s="46" t="s">
        <v>150</v>
      </c>
      <c r="C44" s="41" t="s">
        <v>96</v>
      </c>
      <c r="D44" s="84" t="str">
        <f>ZALO_PIVOT!D44</f>
        <v/>
      </c>
      <c r="E44" s="84" t="str">
        <f t="shared" si="1"/>
        <v/>
      </c>
      <c r="F44" s="82"/>
    </row>
    <row r="45" spans="1:6" ht="14.25" customHeight="1">
      <c r="A45" s="42">
        <f t="shared" si="0"/>
        <v>41</v>
      </c>
      <c r="B45" s="46" t="s">
        <v>149</v>
      </c>
      <c r="C45" s="41" t="s">
        <v>97</v>
      </c>
      <c r="D45" s="84" t="str">
        <f>ZALO_PIVOT!D45</f>
        <v/>
      </c>
      <c r="E45" s="84" t="str">
        <f t="shared" si="1"/>
        <v/>
      </c>
      <c r="F45" s="82"/>
    </row>
    <row r="46" spans="1:6" ht="14.25" customHeight="1">
      <c r="A46" s="42">
        <f t="shared" si="0"/>
        <v>42</v>
      </c>
      <c r="B46" s="46" t="s">
        <v>148</v>
      </c>
      <c r="C46" s="41" t="s">
        <v>98</v>
      </c>
      <c r="D46" s="84">
        <f>ZALO_PIVOT!D46</f>
        <v>47250</v>
      </c>
      <c r="E46" s="84" t="str">
        <f t="shared" si="1"/>
        <v/>
      </c>
      <c r="F46" s="82"/>
    </row>
    <row r="47" spans="1:6" ht="14.25" customHeight="1">
      <c r="A47" s="42">
        <f t="shared" si="0"/>
        <v>43</v>
      </c>
      <c r="B47" s="46" t="s">
        <v>147</v>
      </c>
      <c r="C47" s="41" t="s">
        <v>99</v>
      </c>
      <c r="D47" s="84" t="str">
        <f>ZALO_PIVOT!D47</f>
        <v/>
      </c>
      <c r="E47" s="84" t="str">
        <f t="shared" si="1"/>
        <v/>
      </c>
      <c r="F47" s="82"/>
    </row>
    <row r="48" spans="1:6" ht="14.25" customHeight="1">
      <c r="A48" s="42">
        <f t="shared" si="0"/>
        <v>44</v>
      </c>
      <c r="B48" s="46" t="s">
        <v>146</v>
      </c>
      <c r="C48" s="41" t="s">
        <v>100</v>
      </c>
      <c r="D48" s="84">
        <f>ZALO_PIVOT!D48</f>
        <v>39057</v>
      </c>
      <c r="E48" s="84" t="str">
        <f t="shared" si="1"/>
        <v/>
      </c>
      <c r="F48" s="82"/>
    </row>
    <row r="49" spans="1:6" ht="14.25" customHeight="1">
      <c r="A49" s="42">
        <f t="shared" si="0"/>
        <v>45</v>
      </c>
      <c r="B49" s="44" t="s">
        <v>145</v>
      </c>
      <c r="C49" s="45" t="s">
        <v>101</v>
      </c>
      <c r="D49" s="84" t="str">
        <f>ZALO_PIVOT!D49</f>
        <v/>
      </c>
      <c r="E49" s="84" t="str">
        <f t="shared" si="1"/>
        <v/>
      </c>
      <c r="F49" s="82"/>
    </row>
    <row r="50" spans="1:6" ht="14.25" customHeight="1">
      <c r="A50" s="42">
        <f t="shared" si="0"/>
        <v>46</v>
      </c>
      <c r="B50" s="305" t="s">
        <v>144</v>
      </c>
      <c r="C50" s="41" t="s">
        <v>102</v>
      </c>
      <c r="D50" s="84">
        <f>ZALO_PIVOT!D50</f>
        <v>275</v>
      </c>
      <c r="E50" s="84" t="str">
        <f t="shared" si="1"/>
        <v/>
      </c>
      <c r="F50" s="82"/>
    </row>
    <row r="51" spans="1:6" ht="14.25" customHeight="1">
      <c r="A51" s="42">
        <f t="shared" si="0"/>
        <v>47</v>
      </c>
      <c r="B51" s="306"/>
      <c r="C51" s="41" t="s">
        <v>103</v>
      </c>
      <c r="D51" s="84">
        <f>ZALO_PIVOT!D51</f>
        <v>469</v>
      </c>
      <c r="E51" s="84" t="str">
        <f t="shared" si="1"/>
        <v/>
      </c>
      <c r="F51" s="82"/>
    </row>
    <row r="52" spans="1:6" ht="14.25" customHeight="1">
      <c r="A52" s="42">
        <f t="shared" si="0"/>
        <v>48</v>
      </c>
      <c r="B52" s="307"/>
      <c r="C52" s="41" t="s">
        <v>104</v>
      </c>
      <c r="D52" s="84">
        <f>ZALO_PIVOT!D52</f>
        <v>556</v>
      </c>
      <c r="E52" s="84" t="str">
        <f t="shared" si="1"/>
        <v/>
      </c>
      <c r="F52" s="82"/>
    </row>
    <row r="53" spans="1:6" ht="14.25" customHeight="1">
      <c r="A53" s="42">
        <f t="shared" si="0"/>
        <v>49</v>
      </c>
      <c r="B53" s="46" t="s">
        <v>109</v>
      </c>
      <c r="C53" s="45" t="s">
        <v>105</v>
      </c>
      <c r="D53" s="84" t="str">
        <f>ZALO_PIVOT!D53</f>
        <v/>
      </c>
      <c r="E53" s="84" t="str">
        <f t="shared" si="1"/>
        <v/>
      </c>
      <c r="F53" s="82"/>
    </row>
    <row r="54" spans="1:6" ht="14.25" customHeight="1">
      <c r="A54" s="42">
        <f t="shared" si="0"/>
        <v>50</v>
      </c>
      <c r="B54" s="44" t="s">
        <v>111</v>
      </c>
      <c r="C54" s="41" t="s">
        <v>106</v>
      </c>
      <c r="D54" s="84">
        <f>ZALO_PIVOT!D54</f>
        <v>1967</v>
      </c>
      <c r="E54" s="84" t="str">
        <f t="shared" si="1"/>
        <v/>
      </c>
      <c r="F54" s="82"/>
    </row>
    <row r="55" spans="1:6" ht="14.25" customHeight="1">
      <c r="A55" s="42">
        <f t="shared" si="0"/>
        <v>51</v>
      </c>
      <c r="B55" s="44" t="s">
        <v>113</v>
      </c>
      <c r="C55" s="41" t="s">
        <v>107</v>
      </c>
      <c r="D55" s="84" t="str">
        <f>ZALO_PIVOT!D55</f>
        <v/>
      </c>
      <c r="E55" s="84" t="str">
        <f t="shared" si="1"/>
        <v/>
      </c>
      <c r="F55" s="82"/>
    </row>
    <row r="56" spans="1:6" ht="14.25" customHeight="1">
      <c r="A56" s="42">
        <f t="shared" si="0"/>
        <v>52</v>
      </c>
      <c r="B56" s="46" t="s">
        <v>143</v>
      </c>
      <c r="C56" s="41" t="s">
        <v>108</v>
      </c>
      <c r="D56" s="84">
        <f>ZALO_PIVOT!D56</f>
        <v>2103</v>
      </c>
      <c r="E56" s="84" t="str">
        <f t="shared" si="1"/>
        <v/>
      </c>
      <c r="F56" s="82"/>
    </row>
    <row r="57" spans="1:6" ht="14.25" customHeight="1">
      <c r="A57" s="42">
        <f t="shared" si="0"/>
        <v>53</v>
      </c>
      <c r="B57" s="46" t="s">
        <v>116</v>
      </c>
      <c r="C57" s="41" t="s">
        <v>110</v>
      </c>
      <c r="D57" s="84">
        <f>ZALO_PIVOT!D57</f>
        <v>5665</v>
      </c>
      <c r="E57" s="84" t="str">
        <f t="shared" si="1"/>
        <v/>
      </c>
      <c r="F57" s="82"/>
    </row>
    <row r="58" spans="1:6" ht="14.25" customHeight="1">
      <c r="A58" s="42">
        <f t="shared" si="0"/>
        <v>54</v>
      </c>
      <c r="B58" s="46" t="s">
        <v>118</v>
      </c>
      <c r="C58" s="41" t="s">
        <v>112</v>
      </c>
      <c r="D58" s="84" t="str">
        <f>ZALO_PIVOT!D58</f>
        <v/>
      </c>
      <c r="E58" s="84" t="str">
        <f t="shared" si="1"/>
        <v/>
      </c>
      <c r="F58" s="82"/>
    </row>
    <row r="59" spans="1:6" ht="14.25" customHeight="1">
      <c r="A59" s="42">
        <f t="shared" si="0"/>
        <v>55</v>
      </c>
      <c r="B59" s="44" t="s">
        <v>120</v>
      </c>
      <c r="C59" s="41" t="s">
        <v>114</v>
      </c>
      <c r="D59" s="84" t="str">
        <f>ZALO_PIVOT!D59</f>
        <v/>
      </c>
      <c r="E59" s="84" t="str">
        <f t="shared" si="1"/>
        <v/>
      </c>
      <c r="F59" s="82"/>
    </row>
    <row r="60" spans="1:6" ht="14.25" customHeight="1">
      <c r="A60" s="42">
        <f t="shared" si="0"/>
        <v>56</v>
      </c>
      <c r="B60" s="305" t="s">
        <v>122</v>
      </c>
      <c r="C60" s="45" t="s">
        <v>115</v>
      </c>
      <c r="D60" s="84">
        <f>ZALO_PIVOT!D60</f>
        <v>1442</v>
      </c>
      <c r="E60" s="84" t="str">
        <f t="shared" si="1"/>
        <v/>
      </c>
      <c r="F60" s="82"/>
    </row>
    <row r="61" spans="1:6" ht="14.25" customHeight="1">
      <c r="A61" s="42">
        <f t="shared" si="0"/>
        <v>57</v>
      </c>
      <c r="B61" s="306"/>
      <c r="C61" s="41" t="s">
        <v>117</v>
      </c>
      <c r="D61" s="84">
        <f>ZALO_PIVOT!D61</f>
        <v>798</v>
      </c>
      <c r="E61" s="84" t="str">
        <f t="shared" si="1"/>
        <v/>
      </c>
      <c r="F61" s="82"/>
    </row>
    <row r="62" spans="1:6" ht="14.25" customHeight="1">
      <c r="A62" s="42">
        <f t="shared" si="0"/>
        <v>58</v>
      </c>
      <c r="B62" s="307"/>
      <c r="C62" s="41" t="s">
        <v>119</v>
      </c>
      <c r="D62" s="84">
        <f>ZALO_PIVOT!D62</f>
        <v>820</v>
      </c>
      <c r="E62" s="84" t="str">
        <f t="shared" si="1"/>
        <v/>
      </c>
      <c r="F62" s="82"/>
    </row>
    <row r="63" spans="1:6" ht="14.25" customHeight="1">
      <c r="A63" s="42">
        <f t="shared" si="0"/>
        <v>59</v>
      </c>
      <c r="B63" s="44" t="s">
        <v>126</v>
      </c>
      <c r="C63" s="41" t="s">
        <v>121</v>
      </c>
      <c r="D63" s="84" t="str">
        <f>ZALO_PIVOT!D63</f>
        <v/>
      </c>
      <c r="E63" s="84" t="str">
        <f t="shared" si="1"/>
        <v/>
      </c>
      <c r="F63" s="82"/>
    </row>
    <row r="64" spans="1:6" ht="14.25" customHeight="1">
      <c r="A64" s="42">
        <f t="shared" si="0"/>
        <v>60</v>
      </c>
      <c r="B64" s="43"/>
      <c r="C64" s="41" t="s">
        <v>123</v>
      </c>
      <c r="D64" s="84">
        <f>ZALO_PIVOT!D64</f>
        <v>4245</v>
      </c>
      <c r="E64" s="84" t="str">
        <f t="shared" si="1"/>
        <v/>
      </c>
      <c r="F64" s="82"/>
    </row>
    <row r="65" spans="1:6" ht="14.25" customHeight="1">
      <c r="A65" s="42">
        <f t="shared" si="0"/>
        <v>61</v>
      </c>
      <c r="B65" s="33"/>
      <c r="C65" s="41" t="s">
        <v>124</v>
      </c>
      <c r="D65" s="84">
        <f>ZALO_PIVOT!D65</f>
        <v>688</v>
      </c>
      <c r="E65" s="84" t="str">
        <f t="shared" si="1"/>
        <v/>
      </c>
      <c r="F65" s="82"/>
    </row>
    <row r="66" spans="1:6" ht="14.25" customHeight="1">
      <c r="A66" s="40">
        <f t="shared" si="0"/>
        <v>62</v>
      </c>
      <c r="B66" s="33"/>
      <c r="C66" s="39" t="s">
        <v>125</v>
      </c>
      <c r="D66" s="84">
        <f>ZALO_PIVOT!D66</f>
        <v>6748</v>
      </c>
      <c r="E66" s="84" t="str">
        <f t="shared" si="1"/>
        <v/>
      </c>
      <c r="F66" s="82"/>
    </row>
    <row r="67" spans="1:6" ht="14.25" customHeight="1">
      <c r="A67" s="83">
        <f t="shared" si="0"/>
        <v>63</v>
      </c>
      <c r="B67" s="84"/>
      <c r="C67" s="121" t="s">
        <v>127</v>
      </c>
      <c r="D67" s="84">
        <f>ZALO_PIVOT!D67</f>
        <v>1671</v>
      </c>
      <c r="E67" s="84" t="str">
        <f t="shared" si="1"/>
        <v/>
      </c>
      <c r="F67" s="82"/>
    </row>
    <row r="68" spans="1:6" ht="14.25" customHeight="1">
      <c r="A68" s="33"/>
      <c r="B68" s="33"/>
      <c r="C68" s="33"/>
      <c r="D68" s="33"/>
      <c r="E68" s="33"/>
    </row>
    <row r="69" spans="1:6" ht="14.25" customHeight="1">
      <c r="A69" s="33"/>
      <c r="B69" s="33"/>
      <c r="C69" s="33"/>
      <c r="D69" s="33"/>
      <c r="E69" s="33"/>
    </row>
    <row r="70" spans="1:6" ht="14.25" customHeight="1">
      <c r="A70" s="33"/>
      <c r="B70" s="33"/>
      <c r="C70" s="33"/>
      <c r="D70" s="33"/>
      <c r="E70" s="33"/>
    </row>
    <row r="71" spans="1:6" ht="14.25" customHeight="1">
      <c r="A71" s="33"/>
      <c r="B71" s="33"/>
      <c r="C71" s="33"/>
      <c r="D71" s="33"/>
      <c r="E71" s="33"/>
    </row>
    <row r="72" spans="1:6" ht="14.25" customHeight="1">
      <c r="A72" s="33"/>
      <c r="B72" s="33"/>
      <c r="C72" s="33"/>
      <c r="D72" s="33"/>
      <c r="E72" s="33"/>
    </row>
    <row r="73" spans="1:6" ht="14.25" customHeight="1">
      <c r="A73" s="33"/>
      <c r="B73" s="33"/>
      <c r="C73" s="33"/>
      <c r="D73" s="33"/>
      <c r="E73" s="33"/>
    </row>
    <row r="74" spans="1:6" ht="14.25" customHeight="1">
      <c r="A74" s="33"/>
      <c r="B74" s="33"/>
      <c r="C74" s="33"/>
      <c r="D74" s="33"/>
      <c r="E74" s="33"/>
    </row>
    <row r="75" spans="1:6" ht="14.25" customHeight="1">
      <c r="A75" s="33"/>
      <c r="B75" s="33"/>
      <c r="C75" s="33"/>
      <c r="D75" s="33"/>
      <c r="E75" s="33"/>
    </row>
    <row r="76" spans="1:6" ht="14.25" customHeight="1">
      <c r="A76" s="33"/>
      <c r="B76" s="33"/>
      <c r="C76" s="33"/>
      <c r="D76" s="33"/>
      <c r="E76" s="33"/>
    </row>
    <row r="77" spans="1:6" ht="14.25" customHeight="1">
      <c r="A77" s="33"/>
      <c r="B77" s="33"/>
      <c r="C77" s="33"/>
      <c r="D77" s="33"/>
      <c r="E77" s="33"/>
    </row>
    <row r="78" spans="1:6" ht="14.25" customHeight="1">
      <c r="A78" s="33"/>
      <c r="B78" s="33"/>
      <c r="C78" s="33"/>
      <c r="D78" s="33"/>
      <c r="E78" s="33"/>
    </row>
    <row r="79" spans="1:6" ht="14.25" customHeight="1">
      <c r="A79" s="33"/>
      <c r="B79" s="33"/>
      <c r="C79" s="33"/>
      <c r="D79" s="33"/>
      <c r="E79" s="33"/>
    </row>
    <row r="80" spans="1:6" ht="14.25" customHeight="1">
      <c r="A80" s="33"/>
      <c r="B80" s="33"/>
      <c r="C80" s="33"/>
      <c r="D80" s="33"/>
      <c r="E80" s="33"/>
    </row>
    <row r="81" spans="1:5" ht="14.25" customHeight="1">
      <c r="A81" s="33"/>
      <c r="B81" s="33"/>
      <c r="C81" s="33"/>
      <c r="D81" s="33"/>
      <c r="E81" s="33"/>
    </row>
    <row r="82" spans="1:5" ht="14.25" customHeight="1">
      <c r="A82" s="33"/>
      <c r="B82" s="33"/>
      <c r="C82" s="33"/>
      <c r="D82" s="33"/>
      <c r="E82" s="33"/>
    </row>
    <row r="83" spans="1:5" ht="14.25" customHeight="1">
      <c r="A83" s="33"/>
      <c r="B83" s="33"/>
      <c r="C83" s="33"/>
      <c r="D83" s="33"/>
      <c r="E83" s="33"/>
    </row>
    <row r="84" spans="1:5" ht="14.25" customHeight="1">
      <c r="A84" s="33"/>
      <c r="B84" s="33"/>
      <c r="C84" s="33"/>
      <c r="D84" s="33"/>
      <c r="E84" s="33"/>
    </row>
    <row r="85" spans="1:5" ht="14.25" customHeight="1">
      <c r="A85" s="33"/>
      <c r="B85" s="33"/>
      <c r="C85" s="33"/>
      <c r="D85" s="33"/>
      <c r="E85" s="33"/>
    </row>
    <row r="86" spans="1:5" ht="14.25" customHeight="1">
      <c r="A86" s="33"/>
      <c r="B86" s="33"/>
      <c r="C86" s="33"/>
      <c r="D86" s="33"/>
      <c r="E86" s="33"/>
    </row>
    <row r="87" spans="1:5" ht="14.25" customHeight="1">
      <c r="A87" s="33"/>
      <c r="B87" s="33"/>
      <c r="C87" s="33"/>
      <c r="D87" s="33"/>
      <c r="E87" s="33"/>
    </row>
    <row r="88" spans="1:5" ht="14.25" customHeight="1">
      <c r="A88" s="33"/>
      <c r="B88" s="33"/>
      <c r="C88" s="33"/>
      <c r="D88" s="33"/>
      <c r="E88" s="33"/>
    </row>
    <row r="89" spans="1:5" ht="14.25" customHeight="1">
      <c r="A89" s="33"/>
      <c r="B89" s="33"/>
      <c r="C89" s="33"/>
      <c r="D89" s="33"/>
      <c r="E89" s="33"/>
    </row>
    <row r="90" spans="1:5" ht="14.25" customHeight="1">
      <c r="A90" s="33"/>
      <c r="B90" s="33"/>
      <c r="C90" s="33"/>
      <c r="D90" s="33"/>
      <c r="E90" s="33"/>
    </row>
    <row r="91" spans="1:5" ht="14.25" customHeight="1">
      <c r="A91" s="33"/>
      <c r="B91" s="33"/>
      <c r="C91" s="33"/>
      <c r="D91" s="33"/>
      <c r="E91" s="33"/>
    </row>
    <row r="92" spans="1:5" ht="14.25" customHeight="1">
      <c r="A92" s="33"/>
      <c r="B92" s="33"/>
      <c r="C92" s="33"/>
      <c r="D92" s="33"/>
      <c r="E92" s="33"/>
    </row>
    <row r="93" spans="1:5" ht="14.25" customHeight="1">
      <c r="A93" s="33"/>
      <c r="B93" s="33"/>
      <c r="C93" s="33"/>
      <c r="D93" s="33"/>
      <c r="E93" s="33"/>
    </row>
    <row r="94" spans="1:5" ht="14.25" customHeight="1">
      <c r="A94" s="33"/>
      <c r="B94" s="33"/>
      <c r="C94" s="33"/>
      <c r="D94" s="33"/>
      <c r="E94" s="33"/>
    </row>
    <row r="95" spans="1:5" ht="14.25" customHeight="1">
      <c r="A95" s="33"/>
      <c r="B95" s="33"/>
      <c r="C95" s="33"/>
      <c r="D95" s="33"/>
      <c r="E95" s="33"/>
    </row>
    <row r="96" spans="1:5" ht="14.25" customHeight="1">
      <c r="A96" s="33"/>
      <c r="B96" s="33"/>
      <c r="C96" s="33"/>
      <c r="D96" s="33"/>
      <c r="E96" s="33"/>
    </row>
    <row r="97" spans="1:5" ht="14.25" customHeight="1">
      <c r="A97" s="33"/>
      <c r="B97" s="33"/>
      <c r="C97" s="33"/>
      <c r="D97" s="33"/>
      <c r="E97" s="33"/>
    </row>
    <row r="98" spans="1:5" ht="14.25" customHeight="1">
      <c r="A98" s="33"/>
      <c r="B98" s="33"/>
      <c r="C98" s="33"/>
      <c r="D98" s="33"/>
      <c r="E98" s="33"/>
    </row>
    <row r="99" spans="1:5" ht="14.25" customHeight="1">
      <c r="A99" s="33"/>
      <c r="B99" s="33"/>
      <c r="C99" s="33"/>
      <c r="D99" s="33"/>
      <c r="E99" s="33"/>
    </row>
    <row r="100" spans="1:5" ht="14.25" customHeight="1">
      <c r="A100" s="33"/>
      <c r="B100" s="33"/>
      <c r="C100" s="33"/>
      <c r="D100" s="33"/>
      <c r="E100" s="33"/>
    </row>
    <row r="101" spans="1:5" ht="14.25" customHeight="1">
      <c r="A101" s="33"/>
      <c r="B101" s="33"/>
      <c r="C101" s="33"/>
      <c r="D101" s="33"/>
      <c r="E101" s="33"/>
    </row>
    <row r="102" spans="1:5" ht="14.25" customHeight="1">
      <c r="A102" s="33"/>
      <c r="B102" s="33"/>
      <c r="C102" s="33"/>
      <c r="D102" s="33"/>
      <c r="E102" s="33"/>
    </row>
    <row r="103" spans="1:5" ht="14.25" customHeight="1">
      <c r="A103" s="33"/>
      <c r="B103" s="33"/>
      <c r="C103" s="33"/>
      <c r="D103" s="33"/>
      <c r="E103" s="33"/>
    </row>
    <row r="104" spans="1:5" ht="14.25" customHeight="1">
      <c r="A104" s="33"/>
      <c r="B104" s="33"/>
      <c r="C104" s="33"/>
      <c r="D104" s="33"/>
      <c r="E104" s="33"/>
    </row>
    <row r="105" spans="1:5" ht="14.25" customHeight="1">
      <c r="A105" s="33"/>
      <c r="B105" s="33"/>
      <c r="C105" s="33"/>
      <c r="D105" s="33"/>
      <c r="E105" s="33"/>
    </row>
    <row r="106" spans="1:5" ht="14.25" customHeight="1">
      <c r="A106" s="33"/>
      <c r="B106" s="33"/>
      <c r="C106" s="33"/>
      <c r="D106" s="33"/>
      <c r="E106" s="33"/>
    </row>
    <row r="107" spans="1:5" ht="14.25" customHeight="1">
      <c r="A107" s="33"/>
      <c r="B107" s="33"/>
      <c r="C107" s="33"/>
      <c r="D107" s="33"/>
      <c r="E107" s="33"/>
    </row>
    <row r="108" spans="1:5" ht="14.25" customHeight="1">
      <c r="A108" s="33"/>
      <c r="B108" s="33"/>
      <c r="C108" s="33"/>
      <c r="D108" s="33"/>
      <c r="E108" s="33"/>
    </row>
    <row r="109" spans="1:5" ht="14.25" customHeight="1">
      <c r="A109" s="33"/>
      <c r="B109" s="33"/>
      <c r="C109" s="33"/>
      <c r="D109" s="33"/>
      <c r="E109" s="33"/>
    </row>
    <row r="110" spans="1:5" ht="14.25" customHeight="1">
      <c r="A110" s="33"/>
      <c r="B110" s="33"/>
      <c r="C110" s="33"/>
      <c r="D110" s="33"/>
      <c r="E110" s="33"/>
    </row>
    <row r="111" spans="1:5" ht="14.25" customHeight="1">
      <c r="A111" s="33"/>
      <c r="B111" s="33"/>
      <c r="C111" s="33"/>
      <c r="D111" s="33"/>
      <c r="E111" s="33"/>
    </row>
    <row r="112" spans="1:5" ht="14.25" customHeight="1">
      <c r="A112" s="33"/>
      <c r="B112" s="33"/>
      <c r="C112" s="33"/>
      <c r="D112" s="33"/>
      <c r="E112" s="33"/>
    </row>
    <row r="113" spans="1:5" ht="14.25" customHeight="1">
      <c r="A113" s="33"/>
      <c r="B113" s="33"/>
      <c r="C113" s="33"/>
      <c r="D113" s="33"/>
      <c r="E113" s="33"/>
    </row>
    <row r="114" spans="1:5" ht="14.25" customHeight="1">
      <c r="A114" s="33"/>
      <c r="B114" s="33"/>
      <c r="C114" s="33"/>
      <c r="D114" s="33"/>
      <c r="E114" s="33"/>
    </row>
    <row r="115" spans="1:5" ht="14.25" customHeight="1">
      <c r="A115" s="33"/>
      <c r="B115" s="33"/>
      <c r="C115" s="33"/>
      <c r="D115" s="33"/>
      <c r="E115" s="33"/>
    </row>
    <row r="116" spans="1:5" ht="14.25" customHeight="1">
      <c r="A116" s="33"/>
      <c r="B116" s="33"/>
      <c r="C116" s="33"/>
      <c r="D116" s="33"/>
      <c r="E116" s="33"/>
    </row>
    <row r="117" spans="1:5" ht="14.25" customHeight="1">
      <c r="A117" s="33"/>
      <c r="B117" s="33"/>
      <c r="C117" s="33"/>
      <c r="D117" s="33"/>
      <c r="E117" s="33"/>
    </row>
    <row r="118" spans="1:5" ht="14.25" customHeight="1">
      <c r="A118" s="33"/>
      <c r="B118" s="33"/>
      <c r="C118" s="33"/>
      <c r="D118" s="33"/>
      <c r="E118" s="33"/>
    </row>
    <row r="119" spans="1:5" ht="14.25" customHeight="1">
      <c r="A119" s="33"/>
      <c r="B119" s="33"/>
      <c r="C119" s="33"/>
      <c r="D119" s="33"/>
      <c r="E119" s="33"/>
    </row>
    <row r="120" spans="1:5" ht="14.25" customHeight="1">
      <c r="A120" s="33"/>
      <c r="B120" s="33"/>
      <c r="C120" s="33"/>
      <c r="D120" s="33"/>
      <c r="E120" s="33"/>
    </row>
    <row r="121" spans="1:5" ht="14.25" customHeight="1">
      <c r="A121" s="33"/>
      <c r="B121" s="33"/>
      <c r="C121" s="33"/>
      <c r="D121" s="33"/>
      <c r="E121" s="33"/>
    </row>
    <row r="122" spans="1:5" ht="14.25" customHeight="1">
      <c r="A122" s="33"/>
      <c r="B122" s="33"/>
      <c r="C122" s="33"/>
      <c r="D122" s="33"/>
      <c r="E122" s="33"/>
    </row>
    <row r="123" spans="1:5" ht="14.25" customHeight="1">
      <c r="A123" s="33"/>
      <c r="B123" s="33"/>
      <c r="C123" s="33"/>
      <c r="D123" s="33"/>
      <c r="E123" s="33"/>
    </row>
    <row r="124" spans="1:5" ht="14.25" customHeight="1">
      <c r="A124" s="33"/>
      <c r="B124" s="33"/>
      <c r="C124" s="33"/>
      <c r="D124" s="33"/>
      <c r="E124" s="33"/>
    </row>
    <row r="125" spans="1:5" ht="14.25" customHeight="1">
      <c r="A125" s="33"/>
      <c r="B125" s="33"/>
      <c r="C125" s="33"/>
      <c r="D125" s="33"/>
      <c r="E125" s="33"/>
    </row>
    <row r="126" spans="1:5" ht="14.25" customHeight="1">
      <c r="A126" s="33"/>
      <c r="B126" s="33"/>
      <c r="C126" s="33"/>
      <c r="D126" s="33"/>
      <c r="E126" s="33"/>
    </row>
    <row r="127" spans="1:5" ht="14.25" customHeight="1">
      <c r="A127" s="33"/>
      <c r="B127" s="33"/>
      <c r="C127" s="33"/>
      <c r="D127" s="33"/>
      <c r="E127" s="33"/>
    </row>
    <row r="128" spans="1:5" ht="14.25" customHeight="1">
      <c r="A128" s="33"/>
      <c r="B128" s="33"/>
      <c r="C128" s="33"/>
      <c r="D128" s="33"/>
      <c r="E128" s="33"/>
    </row>
    <row r="129" spans="1:5" ht="14.25" customHeight="1">
      <c r="A129" s="33"/>
      <c r="B129" s="33"/>
      <c r="C129" s="33"/>
      <c r="D129" s="33"/>
      <c r="E129" s="33"/>
    </row>
    <row r="130" spans="1:5" ht="14.25" customHeight="1">
      <c r="A130" s="33"/>
      <c r="B130" s="33"/>
      <c r="C130" s="33"/>
      <c r="D130" s="33"/>
      <c r="E130" s="33"/>
    </row>
    <row r="131" spans="1:5" ht="14.25" customHeight="1">
      <c r="A131" s="33"/>
      <c r="B131" s="33"/>
      <c r="C131" s="33"/>
      <c r="D131" s="33"/>
      <c r="E131" s="33"/>
    </row>
    <row r="132" spans="1:5" ht="14.25" customHeight="1">
      <c r="A132" s="33"/>
      <c r="B132" s="33"/>
      <c r="C132" s="33"/>
      <c r="D132" s="33"/>
      <c r="E132" s="33"/>
    </row>
    <row r="133" spans="1:5" ht="14.25" customHeight="1">
      <c r="A133" s="33"/>
      <c r="B133" s="33"/>
      <c r="C133" s="33"/>
      <c r="D133" s="33"/>
      <c r="E133" s="33"/>
    </row>
    <row r="134" spans="1:5" ht="14.25" customHeight="1">
      <c r="A134" s="33"/>
      <c r="B134" s="33"/>
      <c r="C134" s="33"/>
      <c r="D134" s="33"/>
      <c r="E134" s="33"/>
    </row>
    <row r="135" spans="1:5" ht="14.25" customHeight="1">
      <c r="A135" s="33"/>
      <c r="B135" s="33"/>
      <c r="C135" s="33"/>
      <c r="D135" s="33"/>
      <c r="E135" s="33"/>
    </row>
    <row r="136" spans="1:5" ht="14.25" customHeight="1">
      <c r="A136" s="33"/>
      <c r="B136" s="33"/>
      <c r="C136" s="33"/>
      <c r="D136" s="33"/>
      <c r="E136" s="33"/>
    </row>
    <row r="137" spans="1:5" ht="14.25" customHeight="1">
      <c r="A137" s="33"/>
      <c r="B137" s="33"/>
      <c r="C137" s="33"/>
      <c r="D137" s="33"/>
      <c r="E137" s="33"/>
    </row>
    <row r="138" spans="1:5" ht="14.25" customHeight="1">
      <c r="A138" s="33"/>
      <c r="B138" s="33"/>
      <c r="C138" s="33"/>
      <c r="D138" s="33"/>
      <c r="E138" s="33"/>
    </row>
    <row r="139" spans="1:5" ht="14.25" customHeight="1">
      <c r="A139" s="33"/>
      <c r="B139" s="33"/>
      <c r="C139" s="33"/>
      <c r="D139" s="33"/>
      <c r="E139" s="33"/>
    </row>
    <row r="140" spans="1:5" ht="14.25" customHeight="1">
      <c r="A140" s="33"/>
      <c r="B140" s="33"/>
      <c r="C140" s="33"/>
      <c r="D140" s="33"/>
      <c r="E140" s="33"/>
    </row>
    <row r="141" spans="1:5" ht="14.25" customHeight="1">
      <c r="A141" s="33"/>
      <c r="B141" s="33"/>
      <c r="C141" s="33"/>
      <c r="D141" s="33"/>
      <c r="E141" s="33"/>
    </row>
    <row r="142" spans="1:5" ht="14.25" customHeight="1">
      <c r="A142" s="33"/>
      <c r="B142" s="33"/>
      <c r="C142" s="33"/>
      <c r="D142" s="33"/>
      <c r="E142" s="33"/>
    </row>
    <row r="143" spans="1:5" ht="14.25" customHeight="1">
      <c r="A143" s="33"/>
      <c r="B143" s="33"/>
      <c r="C143" s="33"/>
      <c r="D143" s="33"/>
      <c r="E143" s="33"/>
    </row>
    <row r="144" spans="1:5" ht="14.25" customHeight="1">
      <c r="A144" s="33"/>
      <c r="B144" s="33"/>
      <c r="C144" s="33"/>
      <c r="D144" s="33"/>
      <c r="E144" s="33"/>
    </row>
    <row r="145" spans="1:5" ht="14.25" customHeight="1">
      <c r="A145" s="33"/>
      <c r="B145" s="33"/>
      <c r="C145" s="33"/>
      <c r="D145" s="33"/>
      <c r="E145" s="33"/>
    </row>
    <row r="146" spans="1:5" ht="14.25" customHeight="1">
      <c r="A146" s="33"/>
      <c r="B146" s="33"/>
      <c r="C146" s="33"/>
      <c r="D146" s="33"/>
      <c r="E146" s="33"/>
    </row>
    <row r="147" spans="1:5" ht="14.25" customHeight="1">
      <c r="A147" s="33"/>
      <c r="B147" s="33"/>
      <c r="C147" s="33"/>
      <c r="D147" s="33"/>
      <c r="E147" s="33"/>
    </row>
    <row r="148" spans="1:5" ht="14.25" customHeight="1">
      <c r="A148" s="33"/>
      <c r="B148" s="33"/>
      <c r="C148" s="33"/>
      <c r="D148" s="33"/>
      <c r="E148" s="33"/>
    </row>
    <row r="149" spans="1:5" ht="14.25" customHeight="1">
      <c r="A149" s="33"/>
      <c r="B149" s="33"/>
      <c r="C149" s="33"/>
      <c r="D149" s="33"/>
      <c r="E149" s="33"/>
    </row>
    <row r="150" spans="1:5" ht="14.25" customHeight="1">
      <c r="A150" s="33"/>
      <c r="B150" s="33"/>
      <c r="C150" s="33"/>
      <c r="D150" s="33"/>
      <c r="E150" s="33"/>
    </row>
    <row r="151" spans="1:5" ht="14.25" customHeight="1">
      <c r="A151" s="33"/>
      <c r="B151" s="33"/>
      <c r="C151" s="33"/>
      <c r="D151" s="33"/>
      <c r="E151" s="33"/>
    </row>
    <row r="152" spans="1:5" ht="14.25" customHeight="1">
      <c r="A152" s="33"/>
      <c r="B152" s="33"/>
      <c r="C152" s="33"/>
      <c r="D152" s="33"/>
      <c r="E152" s="33"/>
    </row>
    <row r="153" spans="1:5" ht="14.25" customHeight="1">
      <c r="A153" s="33"/>
      <c r="B153" s="33"/>
      <c r="C153" s="33"/>
      <c r="D153" s="33"/>
      <c r="E153" s="33"/>
    </row>
    <row r="154" spans="1:5" ht="14.25" customHeight="1">
      <c r="A154" s="33"/>
      <c r="B154" s="33"/>
      <c r="C154" s="33"/>
      <c r="D154" s="33"/>
      <c r="E154" s="33"/>
    </row>
    <row r="155" spans="1:5" ht="14.25" customHeight="1">
      <c r="A155" s="33"/>
      <c r="B155" s="33"/>
      <c r="C155" s="33"/>
      <c r="D155" s="33"/>
      <c r="E155" s="33"/>
    </row>
    <row r="156" spans="1:5" ht="14.25" customHeight="1">
      <c r="A156" s="33"/>
      <c r="B156" s="33"/>
      <c r="C156" s="33"/>
      <c r="D156" s="33"/>
      <c r="E156" s="33"/>
    </row>
    <row r="157" spans="1:5" ht="14.25" customHeight="1">
      <c r="A157" s="33"/>
      <c r="B157" s="33"/>
      <c r="C157" s="33"/>
      <c r="D157" s="33"/>
      <c r="E157" s="33"/>
    </row>
    <row r="158" spans="1:5" ht="14.25" customHeight="1">
      <c r="A158" s="33"/>
      <c r="B158" s="33"/>
      <c r="C158" s="33"/>
      <c r="D158" s="33"/>
      <c r="E158" s="33"/>
    </row>
    <row r="159" spans="1:5" ht="14.25" customHeight="1">
      <c r="A159" s="33"/>
      <c r="B159" s="33"/>
      <c r="C159" s="33"/>
      <c r="D159" s="33"/>
      <c r="E159" s="33"/>
    </row>
    <row r="160" spans="1:5" ht="14.25" customHeight="1">
      <c r="A160" s="33"/>
      <c r="B160" s="33"/>
      <c r="C160" s="33"/>
      <c r="D160" s="33"/>
      <c r="E160" s="33"/>
    </row>
    <row r="161" spans="1:5" ht="14.25" customHeight="1">
      <c r="A161" s="33"/>
      <c r="B161" s="33"/>
      <c r="C161" s="33"/>
      <c r="D161" s="33"/>
      <c r="E161" s="33"/>
    </row>
    <row r="162" spans="1:5" ht="14.25" customHeight="1">
      <c r="A162" s="33"/>
      <c r="B162" s="33"/>
      <c r="C162" s="33"/>
      <c r="D162" s="33"/>
      <c r="E162" s="33"/>
    </row>
    <row r="163" spans="1:5" ht="14.25" customHeight="1">
      <c r="A163" s="33"/>
      <c r="B163" s="33"/>
      <c r="C163" s="33"/>
      <c r="D163" s="33"/>
      <c r="E163" s="33"/>
    </row>
    <row r="164" spans="1:5" ht="14.25" customHeight="1">
      <c r="A164" s="33"/>
      <c r="B164" s="33"/>
      <c r="C164" s="33"/>
      <c r="D164" s="33"/>
      <c r="E164" s="33"/>
    </row>
    <row r="165" spans="1:5" ht="14.25" customHeight="1">
      <c r="A165" s="33"/>
      <c r="B165" s="33"/>
      <c r="C165" s="33"/>
      <c r="D165" s="33"/>
      <c r="E165" s="33"/>
    </row>
    <row r="166" spans="1:5" ht="14.25" customHeight="1">
      <c r="A166" s="33"/>
      <c r="B166" s="33"/>
      <c r="C166" s="33"/>
      <c r="D166" s="33"/>
      <c r="E166" s="33"/>
    </row>
    <row r="167" spans="1:5" ht="14.25" customHeight="1">
      <c r="A167" s="33"/>
      <c r="B167" s="33"/>
      <c r="C167" s="33"/>
      <c r="D167" s="33"/>
      <c r="E167" s="33"/>
    </row>
    <row r="168" spans="1:5" ht="14.25" customHeight="1">
      <c r="A168" s="33"/>
      <c r="B168" s="33"/>
      <c r="C168" s="33"/>
      <c r="D168" s="33"/>
      <c r="E168" s="33"/>
    </row>
    <row r="169" spans="1:5" ht="14.25" customHeight="1">
      <c r="A169" s="33"/>
      <c r="B169" s="33"/>
      <c r="C169" s="33"/>
      <c r="D169" s="33"/>
      <c r="E169" s="33"/>
    </row>
    <row r="170" spans="1:5" ht="14.25" customHeight="1">
      <c r="A170" s="33"/>
      <c r="B170" s="33"/>
      <c r="C170" s="33"/>
      <c r="D170" s="33"/>
      <c r="E170" s="33"/>
    </row>
    <row r="171" spans="1:5" ht="14.25" customHeight="1">
      <c r="A171" s="33"/>
      <c r="B171" s="33"/>
      <c r="C171" s="33"/>
      <c r="D171" s="33"/>
      <c r="E171" s="33"/>
    </row>
    <row r="172" spans="1:5" ht="14.25" customHeight="1">
      <c r="A172" s="33"/>
      <c r="B172" s="33"/>
      <c r="C172" s="33"/>
      <c r="D172" s="33"/>
      <c r="E172" s="33"/>
    </row>
    <row r="173" spans="1:5" ht="14.25" customHeight="1">
      <c r="A173" s="33"/>
      <c r="B173" s="33"/>
      <c r="C173" s="33"/>
      <c r="D173" s="33"/>
      <c r="E173" s="33"/>
    </row>
    <row r="174" spans="1:5" ht="14.25" customHeight="1">
      <c r="A174" s="33"/>
      <c r="B174" s="33"/>
      <c r="C174" s="33"/>
      <c r="D174" s="33"/>
      <c r="E174" s="33"/>
    </row>
    <row r="175" spans="1:5" ht="14.25" customHeight="1">
      <c r="A175" s="33"/>
      <c r="B175" s="33"/>
      <c r="C175" s="33"/>
      <c r="D175" s="33"/>
      <c r="E175" s="33"/>
    </row>
    <row r="176" spans="1:5" ht="14.25" customHeight="1">
      <c r="A176" s="33"/>
      <c r="B176" s="33"/>
      <c r="C176" s="33"/>
      <c r="D176" s="33"/>
      <c r="E176" s="33"/>
    </row>
    <row r="177" spans="1:5" ht="14.25" customHeight="1">
      <c r="A177" s="33"/>
      <c r="B177" s="33"/>
      <c r="C177" s="33"/>
      <c r="D177" s="33"/>
      <c r="E177" s="33"/>
    </row>
    <row r="178" spans="1:5" ht="14.25" customHeight="1">
      <c r="A178" s="33"/>
      <c r="B178" s="33"/>
      <c r="C178" s="33"/>
      <c r="D178" s="33"/>
      <c r="E178" s="33"/>
    </row>
    <row r="179" spans="1:5" ht="14.25" customHeight="1">
      <c r="A179" s="33"/>
      <c r="B179" s="33"/>
      <c r="C179" s="33"/>
      <c r="D179" s="33"/>
      <c r="E179" s="33"/>
    </row>
    <row r="180" spans="1:5" ht="14.25" customHeight="1">
      <c r="A180" s="33"/>
      <c r="B180" s="33"/>
      <c r="C180" s="33"/>
      <c r="D180" s="33"/>
      <c r="E180" s="33"/>
    </row>
    <row r="181" spans="1:5" ht="14.25" customHeight="1">
      <c r="A181" s="33"/>
      <c r="B181" s="33"/>
      <c r="C181" s="33"/>
      <c r="D181" s="33"/>
      <c r="E181" s="33"/>
    </row>
    <row r="182" spans="1:5" ht="14.25" customHeight="1">
      <c r="A182" s="33"/>
      <c r="B182" s="33"/>
      <c r="C182" s="33"/>
      <c r="D182" s="33"/>
      <c r="E182" s="33"/>
    </row>
    <row r="183" spans="1:5" ht="14.25" customHeight="1">
      <c r="A183" s="33"/>
      <c r="B183" s="33"/>
      <c r="C183" s="33"/>
      <c r="D183" s="33"/>
      <c r="E183" s="33"/>
    </row>
    <row r="184" spans="1:5" ht="14.25" customHeight="1">
      <c r="A184" s="33"/>
      <c r="B184" s="33"/>
      <c r="C184" s="33"/>
      <c r="D184" s="33"/>
      <c r="E184" s="33"/>
    </row>
    <row r="185" spans="1:5" ht="14.25" customHeight="1">
      <c r="A185" s="33"/>
      <c r="B185" s="33"/>
      <c r="C185" s="33"/>
      <c r="D185" s="33"/>
      <c r="E185" s="33"/>
    </row>
    <row r="186" spans="1:5" ht="14.25" customHeight="1">
      <c r="A186" s="33"/>
      <c r="B186" s="33"/>
      <c r="C186" s="33"/>
      <c r="D186" s="33"/>
      <c r="E186" s="33"/>
    </row>
    <row r="187" spans="1:5" ht="14.25" customHeight="1">
      <c r="A187" s="33"/>
      <c r="B187" s="33"/>
      <c r="C187" s="33"/>
      <c r="D187" s="33"/>
      <c r="E187" s="33"/>
    </row>
    <row r="188" spans="1:5" ht="14.25" customHeight="1">
      <c r="A188" s="33"/>
      <c r="B188" s="33"/>
      <c r="C188" s="33"/>
      <c r="D188" s="33"/>
      <c r="E188" s="33"/>
    </row>
    <row r="189" spans="1:5" ht="14.25" customHeight="1">
      <c r="A189" s="33"/>
      <c r="B189" s="33"/>
      <c r="C189" s="33"/>
      <c r="D189" s="33"/>
      <c r="E189" s="33"/>
    </row>
    <row r="190" spans="1:5" ht="14.25" customHeight="1">
      <c r="A190" s="33"/>
      <c r="B190" s="33"/>
      <c r="C190" s="33"/>
      <c r="D190" s="33"/>
      <c r="E190" s="33"/>
    </row>
    <row r="191" spans="1:5" ht="14.25" customHeight="1">
      <c r="A191" s="33"/>
      <c r="B191" s="33"/>
      <c r="C191" s="33"/>
      <c r="D191" s="33"/>
      <c r="E191" s="33"/>
    </row>
    <row r="192" spans="1:5" ht="14.25" customHeight="1">
      <c r="A192" s="33"/>
      <c r="B192" s="33"/>
      <c r="C192" s="33"/>
      <c r="D192" s="33"/>
      <c r="E192" s="33"/>
    </row>
    <row r="193" spans="1:5" ht="14.25" customHeight="1">
      <c r="A193" s="33"/>
      <c r="B193" s="33"/>
      <c r="C193" s="33"/>
      <c r="D193" s="33"/>
      <c r="E193" s="33"/>
    </row>
    <row r="194" spans="1:5" ht="14.25" customHeight="1">
      <c r="A194" s="33"/>
      <c r="B194" s="33"/>
      <c r="C194" s="33"/>
      <c r="D194" s="33"/>
      <c r="E194" s="33"/>
    </row>
    <row r="195" spans="1:5" ht="14.25" customHeight="1">
      <c r="A195" s="33"/>
      <c r="B195" s="33"/>
      <c r="C195" s="33"/>
      <c r="D195" s="33"/>
      <c r="E195" s="33"/>
    </row>
    <row r="196" spans="1:5" ht="14.25" customHeight="1">
      <c r="A196" s="33"/>
      <c r="B196" s="33"/>
      <c r="C196" s="33"/>
      <c r="D196" s="33"/>
      <c r="E196" s="33"/>
    </row>
    <row r="197" spans="1:5" ht="14.25" customHeight="1">
      <c r="A197" s="33"/>
      <c r="B197" s="33"/>
      <c r="C197" s="33"/>
      <c r="D197" s="33"/>
      <c r="E197" s="33"/>
    </row>
    <row r="198" spans="1:5" ht="14.25" customHeight="1">
      <c r="A198" s="33"/>
      <c r="B198" s="33"/>
      <c r="C198" s="33"/>
      <c r="D198" s="33"/>
      <c r="E198" s="33"/>
    </row>
    <row r="199" spans="1:5" ht="14.25" customHeight="1">
      <c r="A199" s="33"/>
      <c r="B199" s="33"/>
      <c r="C199" s="33"/>
      <c r="D199" s="33"/>
      <c r="E199" s="33"/>
    </row>
    <row r="200" spans="1:5" ht="14.25" customHeight="1">
      <c r="A200" s="33"/>
      <c r="B200" s="33"/>
      <c r="C200" s="33"/>
      <c r="D200" s="33"/>
      <c r="E200" s="33"/>
    </row>
    <row r="201" spans="1:5" ht="14.25" customHeight="1">
      <c r="A201" s="33"/>
      <c r="B201" s="33"/>
      <c r="C201" s="33"/>
      <c r="D201" s="33"/>
      <c r="E201" s="33"/>
    </row>
    <row r="202" spans="1:5" ht="14.25" customHeight="1">
      <c r="A202" s="33"/>
      <c r="B202" s="33"/>
      <c r="C202" s="33"/>
      <c r="D202" s="33"/>
      <c r="E202" s="33"/>
    </row>
    <row r="203" spans="1:5" ht="14.25" customHeight="1">
      <c r="A203" s="33"/>
      <c r="B203" s="33"/>
      <c r="C203" s="33"/>
      <c r="D203" s="33"/>
      <c r="E203" s="33"/>
    </row>
    <row r="204" spans="1:5" ht="14.25" customHeight="1">
      <c r="A204" s="33"/>
      <c r="B204" s="33"/>
      <c r="C204" s="33"/>
      <c r="D204" s="33"/>
      <c r="E204" s="33"/>
    </row>
    <row r="205" spans="1:5" ht="14.25" customHeight="1">
      <c r="A205" s="33"/>
      <c r="B205" s="33"/>
      <c r="C205" s="33"/>
      <c r="D205" s="33"/>
      <c r="E205" s="33"/>
    </row>
    <row r="206" spans="1:5" ht="14.25" customHeight="1">
      <c r="A206" s="33"/>
      <c r="B206" s="33"/>
      <c r="C206" s="33"/>
      <c r="D206" s="33"/>
      <c r="E206" s="33"/>
    </row>
    <row r="207" spans="1:5" ht="14.25" customHeight="1">
      <c r="A207" s="33"/>
      <c r="B207" s="33"/>
      <c r="C207" s="33"/>
      <c r="D207" s="33"/>
      <c r="E207" s="33"/>
    </row>
    <row r="208" spans="1:5" ht="14.25" customHeight="1">
      <c r="A208" s="33"/>
      <c r="B208" s="33"/>
      <c r="C208" s="33"/>
      <c r="D208" s="33"/>
      <c r="E208" s="33"/>
    </row>
    <row r="209" spans="1:5" ht="14.25" customHeight="1">
      <c r="A209" s="33"/>
      <c r="B209" s="33"/>
      <c r="C209" s="33"/>
      <c r="D209" s="33"/>
      <c r="E209" s="33"/>
    </row>
    <row r="210" spans="1:5" ht="14.25" customHeight="1">
      <c r="A210" s="33"/>
      <c r="B210" s="33"/>
      <c r="C210" s="33"/>
      <c r="D210" s="33"/>
      <c r="E210" s="33"/>
    </row>
    <row r="211" spans="1:5" ht="14.25" customHeight="1">
      <c r="A211" s="33"/>
      <c r="B211" s="33"/>
      <c r="C211" s="33"/>
      <c r="D211" s="33"/>
      <c r="E211" s="33"/>
    </row>
    <row r="212" spans="1:5" ht="14.25" customHeight="1">
      <c r="A212" s="33"/>
      <c r="B212" s="33"/>
      <c r="C212" s="33"/>
      <c r="D212" s="33"/>
      <c r="E212" s="33"/>
    </row>
    <row r="213" spans="1:5" ht="14.25" customHeight="1">
      <c r="A213" s="33"/>
      <c r="B213" s="33"/>
      <c r="C213" s="33"/>
      <c r="D213" s="33"/>
      <c r="E213" s="33"/>
    </row>
    <row r="214" spans="1:5" ht="14.25" customHeight="1">
      <c r="A214" s="33"/>
      <c r="B214" s="33"/>
      <c r="C214" s="33"/>
      <c r="D214" s="33"/>
      <c r="E214" s="33"/>
    </row>
    <row r="215" spans="1:5" ht="14.25" customHeight="1">
      <c r="A215" s="33"/>
      <c r="B215" s="33"/>
      <c r="C215" s="33"/>
      <c r="D215" s="33"/>
      <c r="E215" s="33"/>
    </row>
    <row r="216" spans="1:5" ht="14.25" customHeight="1">
      <c r="A216" s="33"/>
      <c r="B216" s="33"/>
      <c r="C216" s="33"/>
      <c r="D216" s="33"/>
      <c r="E216" s="33"/>
    </row>
    <row r="217" spans="1:5" ht="14.25" customHeight="1">
      <c r="A217" s="33"/>
      <c r="B217" s="33"/>
      <c r="C217" s="33"/>
      <c r="D217" s="33"/>
      <c r="E217" s="33"/>
    </row>
    <row r="218" spans="1:5" ht="14.25" customHeight="1">
      <c r="A218" s="33"/>
      <c r="B218" s="33"/>
      <c r="C218" s="33"/>
      <c r="D218" s="33"/>
      <c r="E218" s="33"/>
    </row>
    <row r="219" spans="1:5" ht="14.25" customHeight="1">
      <c r="A219" s="33"/>
      <c r="B219" s="33"/>
      <c r="C219" s="33"/>
      <c r="D219" s="33"/>
      <c r="E219" s="33"/>
    </row>
    <row r="220" spans="1:5" ht="14.25" customHeight="1">
      <c r="A220" s="33"/>
      <c r="B220" s="33"/>
      <c r="C220" s="33"/>
      <c r="D220" s="33"/>
      <c r="E220" s="33"/>
    </row>
    <row r="221" spans="1:5" ht="14.25" customHeight="1">
      <c r="A221" s="33"/>
      <c r="B221" s="33"/>
      <c r="C221" s="33"/>
      <c r="D221" s="33"/>
      <c r="E221" s="33"/>
    </row>
    <row r="222" spans="1:5" ht="14.25" customHeight="1">
      <c r="A222" s="33"/>
      <c r="B222" s="33"/>
      <c r="C222" s="33"/>
      <c r="D222" s="33"/>
      <c r="E222" s="33"/>
    </row>
    <row r="223" spans="1:5" ht="14.25" customHeight="1">
      <c r="A223" s="33"/>
      <c r="B223" s="33"/>
      <c r="C223" s="33"/>
      <c r="D223" s="33"/>
      <c r="E223" s="33"/>
    </row>
    <row r="224" spans="1:5" ht="14.25" customHeight="1">
      <c r="A224" s="33"/>
      <c r="B224" s="33"/>
      <c r="C224" s="33"/>
      <c r="D224" s="33"/>
      <c r="E224" s="33"/>
    </row>
    <row r="225" spans="1:5" ht="14.25" customHeight="1">
      <c r="A225" s="33"/>
      <c r="B225" s="33"/>
      <c r="C225" s="33"/>
      <c r="D225" s="33"/>
      <c r="E225" s="33"/>
    </row>
    <row r="226" spans="1:5" ht="14.25" customHeight="1">
      <c r="A226" s="33"/>
      <c r="B226" s="33"/>
      <c r="C226" s="33"/>
      <c r="D226" s="33"/>
      <c r="E226" s="33"/>
    </row>
    <row r="227" spans="1:5" ht="14.25" customHeight="1">
      <c r="A227" s="33"/>
      <c r="B227" s="33"/>
      <c r="C227" s="33"/>
      <c r="D227" s="33"/>
      <c r="E227" s="33"/>
    </row>
    <row r="228" spans="1:5" ht="14.25" customHeight="1">
      <c r="A228" s="33"/>
      <c r="B228" s="33"/>
      <c r="C228" s="33"/>
      <c r="D228" s="33"/>
      <c r="E228" s="33"/>
    </row>
    <row r="229" spans="1:5" ht="14.25" customHeight="1">
      <c r="A229" s="33"/>
      <c r="B229" s="33"/>
      <c r="C229" s="33"/>
      <c r="D229" s="33"/>
      <c r="E229" s="33"/>
    </row>
    <row r="230" spans="1:5" ht="14.25" customHeight="1">
      <c r="A230" s="33"/>
      <c r="B230" s="33"/>
      <c r="C230" s="33"/>
      <c r="D230" s="33"/>
      <c r="E230" s="33"/>
    </row>
    <row r="231" spans="1:5" ht="14.25" customHeight="1">
      <c r="A231" s="33"/>
      <c r="B231" s="33"/>
      <c r="C231" s="33"/>
      <c r="D231" s="33"/>
      <c r="E231" s="33"/>
    </row>
    <row r="232" spans="1:5" ht="14.25" customHeight="1">
      <c r="A232" s="33"/>
      <c r="B232" s="33"/>
      <c r="C232" s="33"/>
      <c r="D232" s="33"/>
      <c r="E232" s="33"/>
    </row>
    <row r="233" spans="1:5" ht="14.25" customHeight="1">
      <c r="A233" s="33"/>
      <c r="B233" s="33"/>
      <c r="C233" s="33"/>
      <c r="D233" s="33"/>
      <c r="E233" s="33"/>
    </row>
    <row r="234" spans="1:5" ht="14.25" customHeight="1">
      <c r="A234" s="33"/>
      <c r="B234" s="33"/>
      <c r="C234" s="33"/>
      <c r="D234" s="33"/>
      <c r="E234" s="33"/>
    </row>
    <row r="235" spans="1:5" ht="14.25" customHeight="1">
      <c r="A235" s="33"/>
      <c r="B235" s="33"/>
      <c r="C235" s="33"/>
      <c r="D235" s="33"/>
      <c r="E235" s="33"/>
    </row>
    <row r="236" spans="1:5" ht="14.25" customHeight="1">
      <c r="A236" s="33"/>
      <c r="B236" s="33"/>
      <c r="C236" s="33"/>
      <c r="D236" s="33"/>
      <c r="E236" s="33"/>
    </row>
    <row r="237" spans="1:5" ht="14.25" customHeight="1">
      <c r="A237" s="33"/>
      <c r="B237" s="33"/>
      <c r="C237" s="33"/>
      <c r="D237" s="33"/>
      <c r="E237" s="33"/>
    </row>
    <row r="238" spans="1:5" ht="14.25" customHeight="1">
      <c r="A238" s="33"/>
      <c r="B238" s="33"/>
      <c r="C238" s="33"/>
      <c r="D238" s="33"/>
      <c r="E238" s="33"/>
    </row>
    <row r="239" spans="1:5" ht="14.25" customHeight="1">
      <c r="A239" s="33"/>
      <c r="B239" s="33"/>
      <c r="C239" s="33"/>
      <c r="D239" s="33"/>
      <c r="E239" s="33"/>
    </row>
    <row r="240" spans="1:5" ht="14.25" customHeight="1">
      <c r="A240" s="33"/>
      <c r="B240" s="33"/>
      <c r="C240" s="33"/>
      <c r="D240" s="33"/>
      <c r="E240" s="33"/>
    </row>
    <row r="241" spans="1:5" ht="14.25" customHeight="1">
      <c r="A241" s="33"/>
      <c r="B241" s="33"/>
      <c r="C241" s="33"/>
      <c r="D241" s="33"/>
      <c r="E241" s="33"/>
    </row>
    <row r="242" spans="1:5" ht="14.25" customHeight="1">
      <c r="A242" s="33"/>
      <c r="B242" s="33"/>
      <c r="C242" s="33"/>
      <c r="D242" s="33"/>
      <c r="E242" s="33"/>
    </row>
    <row r="243" spans="1:5" ht="14.25" customHeight="1">
      <c r="A243" s="33"/>
      <c r="B243" s="33"/>
      <c r="C243" s="33"/>
      <c r="D243" s="33"/>
      <c r="E243" s="33"/>
    </row>
    <row r="244" spans="1:5" ht="14.25" customHeight="1">
      <c r="A244" s="33"/>
      <c r="B244" s="33"/>
      <c r="C244" s="33"/>
      <c r="D244" s="33"/>
      <c r="E244" s="33"/>
    </row>
    <row r="245" spans="1:5" ht="14.25" customHeight="1">
      <c r="A245" s="33"/>
      <c r="B245" s="33"/>
      <c r="C245" s="33"/>
      <c r="D245" s="33"/>
      <c r="E245" s="33"/>
    </row>
    <row r="246" spans="1:5" ht="14.25" customHeight="1">
      <c r="A246" s="33"/>
      <c r="B246" s="33"/>
      <c r="C246" s="33"/>
      <c r="D246" s="33"/>
      <c r="E246" s="33"/>
    </row>
    <row r="247" spans="1:5" ht="14.25" customHeight="1">
      <c r="A247" s="33"/>
      <c r="B247" s="33"/>
      <c r="C247" s="33"/>
      <c r="D247" s="33"/>
      <c r="E247" s="33"/>
    </row>
    <row r="248" spans="1:5" ht="14.25" customHeight="1">
      <c r="A248" s="33"/>
      <c r="B248" s="33"/>
      <c r="C248" s="33"/>
      <c r="D248" s="33"/>
      <c r="E248" s="33"/>
    </row>
    <row r="249" spans="1:5" ht="14.25" customHeight="1">
      <c r="A249" s="33"/>
      <c r="B249" s="33"/>
      <c r="C249" s="33"/>
      <c r="D249" s="33"/>
      <c r="E249" s="33"/>
    </row>
    <row r="250" spans="1:5" ht="14.25" customHeight="1">
      <c r="A250" s="33"/>
      <c r="B250" s="33"/>
      <c r="C250" s="33"/>
      <c r="D250" s="33"/>
      <c r="E250" s="33"/>
    </row>
    <row r="251" spans="1:5" ht="14.25" customHeight="1">
      <c r="A251" s="33"/>
      <c r="B251" s="33"/>
      <c r="C251" s="33"/>
      <c r="D251" s="33"/>
      <c r="E251" s="33"/>
    </row>
    <row r="252" spans="1:5" ht="14.25" customHeight="1">
      <c r="A252" s="33"/>
      <c r="B252" s="33"/>
      <c r="C252" s="33"/>
      <c r="D252" s="33"/>
      <c r="E252" s="33"/>
    </row>
    <row r="253" spans="1:5" ht="14.25" customHeight="1">
      <c r="A253" s="33"/>
      <c r="B253" s="33"/>
      <c r="C253" s="33"/>
      <c r="D253" s="33"/>
      <c r="E253" s="33"/>
    </row>
    <row r="254" spans="1:5" ht="14.25" customHeight="1">
      <c r="A254" s="33"/>
      <c r="B254" s="33"/>
      <c r="C254" s="33"/>
      <c r="D254" s="33"/>
      <c r="E254" s="33"/>
    </row>
    <row r="255" spans="1:5" ht="14.25" customHeight="1">
      <c r="A255" s="33"/>
      <c r="B255" s="33"/>
      <c r="C255" s="33"/>
      <c r="D255" s="33"/>
      <c r="E255" s="33"/>
    </row>
    <row r="256" spans="1:5" ht="14.25" customHeight="1">
      <c r="A256" s="33"/>
      <c r="B256" s="33"/>
      <c r="C256" s="33"/>
      <c r="D256" s="33"/>
      <c r="E256" s="33"/>
    </row>
    <row r="257" spans="1:5" ht="14.25" customHeight="1">
      <c r="A257" s="33"/>
      <c r="B257" s="33"/>
      <c r="C257" s="33"/>
      <c r="D257" s="33"/>
      <c r="E257" s="33"/>
    </row>
    <row r="258" spans="1:5" ht="14.25" customHeight="1">
      <c r="A258" s="32"/>
      <c r="B258" s="32"/>
      <c r="C258" s="33"/>
      <c r="D258" s="32"/>
      <c r="E258" s="32"/>
    </row>
    <row r="259" spans="1:5" ht="14.25" customHeight="1">
      <c r="A259" s="32"/>
      <c r="B259" s="32"/>
      <c r="C259" s="33"/>
      <c r="D259" s="32"/>
      <c r="E259" s="32"/>
    </row>
    <row r="260" spans="1:5" ht="14.25" customHeight="1">
      <c r="A260" s="32"/>
      <c r="B260" s="32"/>
      <c r="C260" s="33"/>
      <c r="D260" s="32"/>
      <c r="E260" s="32"/>
    </row>
    <row r="261" spans="1:5" ht="14.25" customHeight="1">
      <c r="A261" s="32"/>
      <c r="B261" s="32"/>
      <c r="C261" s="33"/>
      <c r="D261" s="32"/>
      <c r="E261" s="32"/>
    </row>
    <row r="262" spans="1:5" ht="14.25" customHeight="1">
      <c r="A262" s="32"/>
      <c r="B262" s="32"/>
      <c r="C262" s="32"/>
      <c r="D262" s="32"/>
      <c r="E262" s="32"/>
    </row>
    <row r="263" spans="1:5" ht="14.25" customHeight="1">
      <c r="A263" s="32"/>
      <c r="B263" s="32"/>
      <c r="C263" s="32"/>
      <c r="D263" s="32"/>
      <c r="E263" s="32"/>
    </row>
    <row r="264" spans="1:5" ht="14.25" customHeight="1">
      <c r="A264" s="32"/>
      <c r="B264" s="32"/>
      <c r="C264" s="32"/>
      <c r="D264" s="32"/>
      <c r="E264" s="32"/>
    </row>
    <row r="265" spans="1:5" ht="14.25" customHeight="1">
      <c r="A265" s="32"/>
      <c r="B265" s="32"/>
      <c r="C265" s="32"/>
      <c r="D265" s="32"/>
      <c r="E265" s="32"/>
    </row>
    <row r="266" spans="1:5" ht="14.25" customHeight="1">
      <c r="A266" s="32"/>
      <c r="B266" s="32"/>
      <c r="C266" s="32"/>
      <c r="D266" s="32"/>
      <c r="E266" s="32"/>
    </row>
    <row r="267" spans="1:5" ht="14.25" customHeight="1">
      <c r="A267" s="32"/>
      <c r="B267" s="32"/>
      <c r="C267" s="32"/>
      <c r="D267" s="32"/>
      <c r="E267" s="32"/>
    </row>
    <row r="268" spans="1:5" ht="14.25" customHeight="1">
      <c r="A268" s="32"/>
      <c r="B268" s="32"/>
      <c r="C268" s="32"/>
      <c r="D268" s="32"/>
      <c r="E268" s="32"/>
    </row>
    <row r="269" spans="1:5" ht="14.25" customHeight="1">
      <c r="A269" s="32"/>
      <c r="B269" s="32"/>
      <c r="C269" s="32"/>
      <c r="D269" s="32"/>
      <c r="E269" s="32"/>
    </row>
    <row r="270" spans="1:5" ht="14.25" customHeight="1">
      <c r="A270" s="32"/>
      <c r="B270" s="32"/>
      <c r="C270" s="32"/>
      <c r="D270" s="32"/>
      <c r="E270" s="32"/>
    </row>
    <row r="271" spans="1:5" ht="14.25" customHeight="1">
      <c r="A271" s="32"/>
      <c r="B271" s="32"/>
      <c r="C271" s="32"/>
      <c r="D271" s="32"/>
      <c r="E271" s="32"/>
    </row>
    <row r="272" spans="1:5" ht="14.25" customHeight="1">
      <c r="A272" s="32"/>
      <c r="B272" s="32"/>
      <c r="C272" s="32"/>
      <c r="D272" s="32"/>
      <c r="E272" s="32"/>
    </row>
    <row r="273" spans="1:5" ht="14.25" customHeight="1">
      <c r="A273" s="32"/>
      <c r="B273" s="32"/>
      <c r="C273" s="32"/>
      <c r="D273" s="32"/>
      <c r="E273" s="32"/>
    </row>
    <row r="274" spans="1:5" ht="14.25" customHeight="1">
      <c r="A274" s="32"/>
      <c r="B274" s="32"/>
      <c r="C274" s="32"/>
      <c r="D274" s="32"/>
      <c r="E274" s="32"/>
    </row>
    <row r="275" spans="1:5" ht="14.25" customHeight="1">
      <c r="A275" s="32"/>
      <c r="B275" s="32"/>
      <c r="C275" s="32"/>
      <c r="D275" s="32"/>
      <c r="E275" s="32"/>
    </row>
    <row r="276" spans="1:5" ht="14.25" customHeight="1">
      <c r="A276" s="32"/>
      <c r="B276" s="32"/>
      <c r="C276" s="32"/>
      <c r="D276" s="32"/>
      <c r="E276" s="32"/>
    </row>
    <row r="277" spans="1:5" ht="14.25" customHeight="1">
      <c r="A277" s="32"/>
      <c r="B277" s="32"/>
      <c r="C277" s="32"/>
      <c r="D277" s="32"/>
      <c r="E277" s="32"/>
    </row>
    <row r="278" spans="1:5" ht="14.25" customHeight="1">
      <c r="A278" s="32"/>
      <c r="B278" s="32"/>
      <c r="C278" s="32"/>
      <c r="D278" s="32"/>
      <c r="E278" s="32"/>
    </row>
    <row r="279" spans="1:5" ht="14.25" customHeight="1">
      <c r="A279" s="32"/>
      <c r="B279" s="32"/>
      <c r="C279" s="32"/>
      <c r="D279" s="32"/>
      <c r="E279" s="32"/>
    </row>
    <row r="280" spans="1:5" ht="14.25" customHeight="1">
      <c r="A280" s="32"/>
      <c r="B280" s="32"/>
      <c r="C280" s="32"/>
      <c r="D280" s="32"/>
      <c r="E280" s="32"/>
    </row>
    <row r="281" spans="1:5" ht="14.25" customHeight="1">
      <c r="A281" s="32"/>
      <c r="B281" s="32"/>
      <c r="C281" s="32"/>
      <c r="D281" s="32"/>
      <c r="E281" s="32"/>
    </row>
    <row r="282" spans="1:5" ht="14.25" customHeight="1">
      <c r="A282" s="32"/>
      <c r="B282" s="32"/>
      <c r="C282" s="32"/>
      <c r="D282" s="32"/>
      <c r="E282" s="32"/>
    </row>
    <row r="283" spans="1:5" ht="14.25" customHeight="1">
      <c r="A283" s="32"/>
      <c r="B283" s="32"/>
      <c r="C283" s="32"/>
      <c r="D283" s="32"/>
      <c r="E283" s="32"/>
    </row>
    <row r="284" spans="1:5" ht="14.25" customHeight="1">
      <c r="A284" s="32"/>
      <c r="B284" s="32"/>
      <c r="C284" s="32"/>
      <c r="D284" s="32"/>
      <c r="E284" s="32"/>
    </row>
    <row r="285" spans="1:5" ht="14.25" customHeight="1">
      <c r="A285" s="32"/>
      <c r="B285" s="32"/>
      <c r="C285" s="32"/>
      <c r="D285" s="32"/>
      <c r="E285" s="32"/>
    </row>
    <row r="286" spans="1:5" ht="14.25" customHeight="1">
      <c r="A286" s="32"/>
      <c r="B286" s="32"/>
      <c r="C286" s="32"/>
      <c r="D286" s="32"/>
      <c r="E286" s="32"/>
    </row>
    <row r="287" spans="1:5" ht="14.25" customHeight="1">
      <c r="A287" s="32"/>
      <c r="B287" s="32"/>
      <c r="C287" s="32"/>
      <c r="D287" s="32"/>
      <c r="E287" s="32"/>
    </row>
    <row r="288" spans="1:5" ht="14.25" customHeight="1">
      <c r="A288" s="32"/>
      <c r="B288" s="32"/>
      <c r="C288" s="32"/>
      <c r="D288" s="32"/>
      <c r="E288" s="32"/>
    </row>
    <row r="289" spans="1:5" ht="14.25" customHeight="1">
      <c r="A289" s="32"/>
      <c r="B289" s="32"/>
      <c r="C289" s="32"/>
      <c r="D289" s="32"/>
      <c r="E289" s="32"/>
    </row>
    <row r="290" spans="1:5" ht="14.25" customHeight="1">
      <c r="A290" s="32"/>
      <c r="B290" s="32"/>
      <c r="C290" s="32"/>
      <c r="D290" s="32"/>
      <c r="E290" s="32"/>
    </row>
    <row r="291" spans="1:5" ht="14.25" customHeight="1">
      <c r="A291" s="32"/>
      <c r="B291" s="32"/>
      <c r="C291" s="32"/>
      <c r="D291" s="32"/>
      <c r="E291" s="32"/>
    </row>
    <row r="292" spans="1:5" ht="14.25" customHeight="1">
      <c r="A292" s="32"/>
      <c r="B292" s="32"/>
      <c r="C292" s="32"/>
      <c r="D292" s="32"/>
      <c r="E292" s="32"/>
    </row>
    <row r="293" spans="1:5" ht="14.25" customHeight="1">
      <c r="A293" s="32"/>
      <c r="B293" s="32"/>
      <c r="C293" s="32"/>
      <c r="D293" s="32"/>
      <c r="E293" s="32"/>
    </row>
    <row r="294" spans="1:5" ht="14.25" customHeight="1">
      <c r="A294" s="32"/>
      <c r="B294" s="32"/>
      <c r="C294" s="32"/>
      <c r="D294" s="32"/>
      <c r="E294" s="32"/>
    </row>
    <row r="295" spans="1:5" ht="14.25" customHeight="1">
      <c r="A295" s="32"/>
      <c r="B295" s="32"/>
      <c r="C295" s="32"/>
      <c r="D295" s="32"/>
      <c r="E295" s="32"/>
    </row>
    <row r="296" spans="1:5" ht="14.25" customHeight="1">
      <c r="A296" s="32"/>
      <c r="B296" s="32"/>
      <c r="C296" s="32"/>
      <c r="D296" s="32"/>
      <c r="E296" s="32"/>
    </row>
    <row r="297" spans="1:5" ht="14.25" customHeight="1">
      <c r="A297" s="32"/>
      <c r="B297" s="32"/>
      <c r="C297" s="32"/>
      <c r="D297" s="32"/>
      <c r="E297" s="32"/>
    </row>
    <row r="298" spans="1:5" ht="14.25" customHeight="1">
      <c r="A298" s="32"/>
      <c r="B298" s="32"/>
      <c r="C298" s="32"/>
      <c r="D298" s="32"/>
      <c r="E298" s="32"/>
    </row>
    <row r="299" spans="1:5" ht="14.25" customHeight="1">
      <c r="A299" s="32"/>
      <c r="B299" s="32"/>
      <c r="C299" s="32"/>
      <c r="D299" s="32"/>
      <c r="E299" s="32"/>
    </row>
    <row r="300" spans="1:5" ht="14.25" customHeight="1">
      <c r="A300" s="32"/>
      <c r="B300" s="32"/>
      <c r="C300" s="32"/>
      <c r="D300" s="32"/>
      <c r="E300" s="32"/>
    </row>
    <row r="301" spans="1:5" ht="14.25" customHeight="1">
      <c r="A301" s="32"/>
      <c r="B301" s="32"/>
      <c r="C301" s="32"/>
      <c r="D301" s="32"/>
      <c r="E301" s="32"/>
    </row>
    <row r="302" spans="1:5" ht="14.25" customHeight="1">
      <c r="A302" s="32"/>
      <c r="B302" s="32"/>
      <c r="C302" s="32"/>
      <c r="D302" s="32"/>
      <c r="E302" s="32"/>
    </row>
    <row r="303" spans="1:5" ht="14.25" customHeight="1">
      <c r="A303" s="32"/>
      <c r="B303" s="32"/>
      <c r="C303" s="32"/>
      <c r="D303" s="32"/>
      <c r="E303" s="32"/>
    </row>
    <row r="304" spans="1:5" ht="14.25" customHeight="1">
      <c r="A304" s="32"/>
      <c r="B304" s="32"/>
      <c r="C304" s="32"/>
      <c r="D304" s="32"/>
      <c r="E304" s="32"/>
    </row>
    <row r="305" spans="1:5" ht="14.25" customHeight="1">
      <c r="A305" s="32"/>
      <c r="B305" s="32"/>
      <c r="C305" s="32"/>
      <c r="D305" s="32"/>
      <c r="E305" s="32"/>
    </row>
    <row r="306" spans="1:5" ht="14.25" customHeight="1">
      <c r="A306" s="32"/>
      <c r="B306" s="32"/>
      <c r="C306" s="32"/>
      <c r="D306" s="32"/>
      <c r="E306" s="32"/>
    </row>
    <row r="307" spans="1:5" ht="14.25" customHeight="1">
      <c r="A307" s="32"/>
      <c r="B307" s="32"/>
      <c r="C307" s="32"/>
      <c r="D307" s="32"/>
      <c r="E307" s="32"/>
    </row>
    <row r="308" spans="1:5" ht="14.25" customHeight="1">
      <c r="A308" s="32"/>
      <c r="B308" s="32"/>
      <c r="C308" s="32"/>
      <c r="D308" s="32"/>
      <c r="E308" s="32"/>
    </row>
    <row r="309" spans="1:5" ht="14.25" customHeight="1">
      <c r="A309" s="32"/>
      <c r="B309" s="32"/>
      <c r="C309" s="32"/>
      <c r="D309" s="32"/>
      <c r="E309" s="32"/>
    </row>
    <row r="310" spans="1:5" ht="14.25" customHeight="1">
      <c r="A310" s="32"/>
      <c r="B310" s="32"/>
      <c r="C310" s="32"/>
      <c r="D310" s="32"/>
      <c r="E310" s="32"/>
    </row>
    <row r="311" spans="1:5" ht="14.25" customHeight="1">
      <c r="A311" s="32"/>
      <c r="B311" s="32"/>
      <c r="C311" s="32"/>
      <c r="D311" s="32"/>
      <c r="E311" s="32"/>
    </row>
    <row r="312" spans="1:5" ht="14.25" customHeight="1">
      <c r="A312" s="32"/>
      <c r="B312" s="32"/>
      <c r="C312" s="32"/>
      <c r="D312" s="32"/>
      <c r="E312" s="32"/>
    </row>
    <row r="313" spans="1:5" ht="14.25" customHeight="1">
      <c r="A313" s="32"/>
      <c r="B313" s="32"/>
      <c r="C313" s="32"/>
      <c r="D313" s="32"/>
      <c r="E313" s="32"/>
    </row>
    <row r="314" spans="1:5" ht="14.25" customHeight="1">
      <c r="A314" s="32"/>
      <c r="B314" s="32"/>
      <c r="C314" s="32"/>
      <c r="D314" s="32"/>
      <c r="E314" s="32"/>
    </row>
    <row r="315" spans="1:5" ht="14.25" customHeight="1">
      <c r="A315" s="32"/>
      <c r="B315" s="32"/>
      <c r="C315" s="32"/>
      <c r="D315" s="32"/>
      <c r="E315" s="32"/>
    </row>
    <row r="316" spans="1:5" ht="14.25" customHeight="1">
      <c r="A316" s="32"/>
      <c r="B316" s="32"/>
      <c r="C316" s="32"/>
      <c r="D316" s="32"/>
      <c r="E316" s="32"/>
    </row>
    <row r="317" spans="1:5" ht="14.25" customHeight="1">
      <c r="A317" s="32"/>
      <c r="B317" s="32"/>
      <c r="C317" s="32"/>
      <c r="D317" s="32"/>
      <c r="E317" s="32"/>
    </row>
    <row r="318" spans="1:5" ht="14.25" customHeight="1">
      <c r="A318" s="32"/>
      <c r="B318" s="32"/>
      <c r="C318" s="32"/>
      <c r="D318" s="32"/>
      <c r="E318" s="32"/>
    </row>
    <row r="319" spans="1:5" ht="14.25" customHeight="1">
      <c r="A319" s="32"/>
      <c r="B319" s="32"/>
      <c r="C319" s="32"/>
      <c r="D319" s="32"/>
      <c r="E319" s="32"/>
    </row>
    <row r="320" spans="1:5" ht="14.25" customHeight="1">
      <c r="A320" s="32"/>
      <c r="B320" s="32"/>
      <c r="C320" s="32"/>
      <c r="D320" s="32"/>
      <c r="E320" s="32"/>
    </row>
    <row r="321" spans="1:5" ht="14.25" customHeight="1">
      <c r="A321" s="32"/>
      <c r="B321" s="32"/>
      <c r="C321" s="32"/>
      <c r="D321" s="32"/>
      <c r="E321" s="32"/>
    </row>
    <row r="322" spans="1:5" ht="14.25" customHeight="1">
      <c r="A322" s="32"/>
      <c r="B322" s="32"/>
      <c r="C322" s="32"/>
      <c r="D322" s="32"/>
      <c r="E322" s="32"/>
    </row>
    <row r="323" spans="1:5" ht="14.25" customHeight="1">
      <c r="A323" s="32"/>
      <c r="B323" s="32"/>
      <c r="C323" s="32"/>
      <c r="D323" s="32"/>
      <c r="E323" s="32"/>
    </row>
    <row r="324" spans="1:5" ht="14.25" customHeight="1">
      <c r="A324" s="32"/>
      <c r="B324" s="32"/>
      <c r="C324" s="32"/>
      <c r="D324" s="32"/>
      <c r="E324" s="32"/>
    </row>
    <row r="325" spans="1:5" ht="14.25" customHeight="1">
      <c r="A325" s="32"/>
      <c r="B325" s="32"/>
      <c r="C325" s="32"/>
      <c r="D325" s="32"/>
      <c r="E325" s="32"/>
    </row>
    <row r="326" spans="1:5" ht="14.25" customHeight="1">
      <c r="A326" s="32"/>
      <c r="B326" s="32"/>
      <c r="C326" s="32"/>
      <c r="D326" s="32"/>
      <c r="E326" s="32"/>
    </row>
    <row r="327" spans="1:5" ht="14.25" customHeight="1">
      <c r="A327" s="32"/>
      <c r="B327" s="32"/>
      <c r="C327" s="32"/>
      <c r="D327" s="32"/>
      <c r="E327" s="32"/>
    </row>
    <row r="328" spans="1:5" ht="14.25" customHeight="1">
      <c r="A328" s="32"/>
      <c r="B328" s="32"/>
      <c r="C328" s="32"/>
      <c r="D328" s="32"/>
      <c r="E328" s="32"/>
    </row>
    <row r="329" spans="1:5" ht="14.25" customHeight="1">
      <c r="A329" s="32"/>
      <c r="B329" s="32"/>
      <c r="C329" s="32"/>
      <c r="D329" s="32"/>
      <c r="E329" s="32"/>
    </row>
    <row r="330" spans="1:5" ht="14.25" customHeight="1">
      <c r="A330" s="32"/>
      <c r="B330" s="32"/>
      <c r="C330" s="32"/>
      <c r="D330" s="32"/>
      <c r="E330" s="32"/>
    </row>
    <row r="331" spans="1:5" ht="14.25" customHeight="1">
      <c r="A331" s="32"/>
      <c r="B331" s="32"/>
      <c r="C331" s="32"/>
      <c r="D331" s="32"/>
      <c r="E331" s="32"/>
    </row>
    <row r="332" spans="1:5" ht="14.25" customHeight="1">
      <c r="A332" s="32"/>
      <c r="B332" s="32"/>
      <c r="C332" s="32"/>
      <c r="D332" s="32"/>
      <c r="E332" s="32"/>
    </row>
    <row r="333" spans="1:5" ht="14.25" customHeight="1">
      <c r="A333" s="32"/>
      <c r="B333" s="32"/>
      <c r="C333" s="32"/>
      <c r="D333" s="32"/>
      <c r="E333" s="32"/>
    </row>
    <row r="334" spans="1:5" ht="14.25" customHeight="1">
      <c r="A334" s="32"/>
      <c r="B334" s="32"/>
      <c r="C334" s="32"/>
      <c r="D334" s="32"/>
      <c r="E334" s="32"/>
    </row>
    <row r="335" spans="1:5" ht="14.25" customHeight="1">
      <c r="A335" s="32"/>
      <c r="B335" s="32"/>
      <c r="C335" s="32"/>
      <c r="D335" s="32"/>
      <c r="E335" s="32"/>
    </row>
    <row r="336" spans="1:5" ht="14.25" customHeight="1">
      <c r="A336" s="32"/>
      <c r="B336" s="32"/>
      <c r="C336" s="32"/>
      <c r="D336" s="32"/>
      <c r="E336" s="32"/>
    </row>
    <row r="337" spans="1:5" ht="14.25" customHeight="1">
      <c r="A337" s="32"/>
      <c r="B337" s="32"/>
      <c r="C337" s="32"/>
      <c r="D337" s="32"/>
      <c r="E337" s="32"/>
    </row>
    <row r="338" spans="1:5" ht="14.25" customHeight="1">
      <c r="A338" s="32"/>
      <c r="B338" s="32"/>
      <c r="C338" s="32"/>
      <c r="D338" s="32"/>
      <c r="E338" s="32"/>
    </row>
    <row r="339" spans="1:5" ht="14.25" customHeight="1">
      <c r="A339" s="32"/>
      <c r="B339" s="32"/>
      <c r="C339" s="32"/>
      <c r="D339" s="32"/>
      <c r="E339" s="32"/>
    </row>
    <row r="340" spans="1:5" ht="14.25" customHeight="1">
      <c r="A340" s="32"/>
      <c r="B340" s="32"/>
      <c r="C340" s="32"/>
      <c r="D340" s="32"/>
      <c r="E340" s="32"/>
    </row>
    <row r="341" spans="1:5" ht="14.25" customHeight="1">
      <c r="A341" s="32"/>
      <c r="B341" s="32"/>
      <c r="C341" s="32"/>
      <c r="D341" s="32"/>
      <c r="E341" s="32"/>
    </row>
    <row r="342" spans="1:5" ht="14.25" customHeight="1">
      <c r="A342" s="32"/>
      <c r="B342" s="32"/>
      <c r="C342" s="32"/>
      <c r="D342" s="32"/>
      <c r="E342" s="32"/>
    </row>
    <row r="343" spans="1:5" ht="14.25" customHeight="1">
      <c r="A343" s="32"/>
      <c r="B343" s="32"/>
      <c r="C343" s="32"/>
      <c r="D343" s="32"/>
      <c r="E343" s="32"/>
    </row>
    <row r="344" spans="1:5" ht="14.25" customHeight="1">
      <c r="A344" s="32"/>
      <c r="B344" s="32"/>
      <c r="C344" s="32"/>
      <c r="D344" s="32"/>
      <c r="E344" s="32"/>
    </row>
    <row r="345" spans="1:5" ht="14.25" customHeight="1">
      <c r="A345" s="32"/>
      <c r="B345" s="32"/>
      <c r="C345" s="32"/>
      <c r="D345" s="32"/>
      <c r="E345" s="32"/>
    </row>
    <row r="346" spans="1:5" ht="14.25" customHeight="1">
      <c r="A346" s="32"/>
      <c r="B346" s="32"/>
      <c r="C346" s="32"/>
      <c r="D346" s="32"/>
      <c r="E346" s="32"/>
    </row>
    <row r="347" spans="1:5" ht="14.25" customHeight="1">
      <c r="A347" s="32"/>
      <c r="B347" s="32"/>
      <c r="C347" s="32"/>
      <c r="D347" s="32"/>
      <c r="E347" s="32"/>
    </row>
    <row r="348" spans="1:5" ht="14.25" customHeight="1">
      <c r="A348" s="32"/>
      <c r="B348" s="32"/>
      <c r="C348" s="32"/>
      <c r="D348" s="32"/>
      <c r="E348" s="32"/>
    </row>
    <row r="349" spans="1:5" ht="14.25" customHeight="1">
      <c r="A349" s="32"/>
      <c r="B349" s="32"/>
      <c r="C349" s="32"/>
      <c r="D349" s="32"/>
      <c r="E349" s="32"/>
    </row>
    <row r="350" spans="1:5" ht="14.25" customHeight="1">
      <c r="A350" s="32"/>
      <c r="B350" s="32"/>
      <c r="C350" s="32"/>
      <c r="D350" s="32"/>
      <c r="E350" s="32"/>
    </row>
    <row r="351" spans="1:5" ht="14.25" customHeight="1">
      <c r="A351" s="32"/>
      <c r="B351" s="32"/>
      <c r="C351" s="32"/>
      <c r="D351" s="32"/>
      <c r="E351" s="32"/>
    </row>
    <row r="352" spans="1:5" ht="14.25" customHeight="1">
      <c r="A352" s="32"/>
      <c r="B352" s="32"/>
      <c r="C352" s="32"/>
      <c r="D352" s="32"/>
      <c r="E352" s="32"/>
    </row>
    <row r="353" spans="1:5" ht="14.25" customHeight="1">
      <c r="A353" s="32"/>
      <c r="B353" s="32"/>
      <c r="C353" s="32"/>
      <c r="D353" s="32"/>
      <c r="E353" s="32"/>
    </row>
    <row r="354" spans="1:5" ht="14.25" customHeight="1">
      <c r="A354" s="32"/>
      <c r="B354" s="32"/>
      <c r="C354" s="32"/>
      <c r="D354" s="32"/>
      <c r="E354" s="32"/>
    </row>
    <row r="355" spans="1:5" ht="14.25" customHeight="1">
      <c r="A355" s="32"/>
      <c r="B355" s="32"/>
      <c r="C355" s="32"/>
      <c r="D355" s="32"/>
      <c r="E355" s="32"/>
    </row>
    <row r="356" spans="1:5" ht="14.25" customHeight="1">
      <c r="A356" s="32"/>
      <c r="B356" s="32"/>
      <c r="C356" s="32"/>
      <c r="D356" s="32"/>
      <c r="E356" s="32"/>
    </row>
    <row r="357" spans="1:5" ht="14.25" customHeight="1">
      <c r="A357" s="32"/>
      <c r="B357" s="32"/>
      <c r="C357" s="32"/>
      <c r="D357" s="32"/>
      <c r="E357" s="32"/>
    </row>
    <row r="358" spans="1:5" ht="14.25" customHeight="1">
      <c r="A358" s="32"/>
      <c r="B358" s="32"/>
      <c r="C358" s="32"/>
      <c r="D358" s="32"/>
      <c r="E358" s="32"/>
    </row>
    <row r="359" spans="1:5" ht="14.25" customHeight="1">
      <c r="A359" s="32"/>
      <c r="B359" s="32"/>
      <c r="C359" s="32"/>
      <c r="D359" s="32"/>
      <c r="E359" s="32"/>
    </row>
    <row r="360" spans="1:5" ht="14.25" customHeight="1">
      <c r="A360" s="32"/>
      <c r="B360" s="32"/>
      <c r="C360" s="32"/>
      <c r="D360" s="32"/>
      <c r="E360" s="32"/>
    </row>
    <row r="361" spans="1:5" ht="14.25" customHeight="1">
      <c r="A361" s="32"/>
      <c r="B361" s="32"/>
      <c r="C361" s="32"/>
      <c r="D361" s="32"/>
      <c r="E361" s="32"/>
    </row>
    <row r="362" spans="1:5" ht="14.25" customHeight="1">
      <c r="A362" s="32"/>
      <c r="B362" s="32"/>
      <c r="C362" s="32"/>
      <c r="D362" s="32"/>
      <c r="E362" s="32"/>
    </row>
    <row r="363" spans="1:5" ht="14.25" customHeight="1">
      <c r="A363" s="32"/>
      <c r="B363" s="32"/>
      <c r="C363" s="32"/>
      <c r="D363" s="32"/>
      <c r="E363" s="32"/>
    </row>
    <row r="364" spans="1:5" ht="14.25" customHeight="1">
      <c r="A364" s="32"/>
      <c r="B364" s="32"/>
      <c r="C364" s="32"/>
      <c r="D364" s="32"/>
      <c r="E364" s="32"/>
    </row>
    <row r="365" spans="1:5" ht="14.25" customHeight="1">
      <c r="A365" s="32"/>
      <c r="B365" s="32"/>
      <c r="C365" s="32"/>
      <c r="D365" s="32"/>
      <c r="E365" s="32"/>
    </row>
    <row r="366" spans="1:5" ht="14.25" customHeight="1">
      <c r="A366" s="32"/>
      <c r="B366" s="32"/>
      <c r="C366" s="32"/>
      <c r="D366" s="32"/>
      <c r="E366" s="32"/>
    </row>
    <row r="367" spans="1:5" ht="14.25" customHeight="1">
      <c r="A367" s="32"/>
      <c r="B367" s="32"/>
      <c r="C367" s="32"/>
      <c r="D367" s="32"/>
      <c r="E367" s="32"/>
    </row>
    <row r="368" spans="1:5" ht="14.25" customHeight="1">
      <c r="A368" s="32"/>
      <c r="B368" s="32"/>
      <c r="C368" s="32"/>
      <c r="D368" s="32"/>
      <c r="E368" s="32"/>
    </row>
    <row r="369" spans="1:5" ht="14.25" customHeight="1">
      <c r="A369" s="32"/>
      <c r="B369" s="32"/>
      <c r="C369" s="32"/>
      <c r="D369" s="32"/>
      <c r="E369" s="32"/>
    </row>
    <row r="370" spans="1:5" ht="14.25" customHeight="1">
      <c r="A370" s="32"/>
      <c r="B370" s="32"/>
      <c r="C370" s="32"/>
      <c r="D370" s="32"/>
      <c r="E370" s="32"/>
    </row>
    <row r="371" spans="1:5" ht="14.25" customHeight="1">
      <c r="A371" s="32"/>
      <c r="B371" s="32"/>
      <c r="C371" s="32"/>
      <c r="D371" s="32"/>
      <c r="E371" s="32"/>
    </row>
    <row r="372" spans="1:5" ht="14.25" customHeight="1">
      <c r="A372" s="32"/>
      <c r="B372" s="32"/>
      <c r="C372" s="32"/>
      <c r="D372" s="32"/>
      <c r="E372" s="32"/>
    </row>
    <row r="373" spans="1:5" ht="14.25" customHeight="1">
      <c r="A373" s="32"/>
      <c r="B373" s="32"/>
      <c r="C373" s="32"/>
      <c r="D373" s="32"/>
      <c r="E373" s="32"/>
    </row>
    <row r="374" spans="1:5" ht="14.25" customHeight="1">
      <c r="A374" s="32"/>
      <c r="B374" s="32"/>
      <c r="C374" s="32"/>
      <c r="D374" s="32"/>
      <c r="E374" s="32"/>
    </row>
    <row r="375" spans="1:5" ht="14.25" customHeight="1">
      <c r="A375" s="32"/>
      <c r="B375" s="32"/>
      <c r="C375" s="32"/>
      <c r="D375" s="32"/>
      <c r="E375" s="32"/>
    </row>
    <row r="376" spans="1:5" ht="14.25" customHeight="1">
      <c r="A376" s="32"/>
      <c r="B376" s="32"/>
      <c r="C376" s="32"/>
      <c r="D376" s="32"/>
      <c r="E376" s="32"/>
    </row>
    <row r="377" spans="1:5" ht="14.25" customHeight="1">
      <c r="A377" s="32"/>
      <c r="B377" s="32"/>
      <c r="C377" s="32"/>
      <c r="D377" s="32"/>
      <c r="E377" s="32"/>
    </row>
    <row r="378" spans="1:5" ht="14.25" customHeight="1">
      <c r="A378" s="32"/>
      <c r="B378" s="32"/>
      <c r="C378" s="32"/>
      <c r="D378" s="32"/>
      <c r="E378" s="32"/>
    </row>
    <row r="379" spans="1:5" ht="14.25" customHeight="1">
      <c r="A379" s="32"/>
      <c r="B379" s="32"/>
      <c r="C379" s="32"/>
      <c r="D379" s="32"/>
      <c r="E379" s="32"/>
    </row>
    <row r="380" spans="1:5" ht="14.25" customHeight="1">
      <c r="A380" s="32"/>
      <c r="B380" s="32"/>
      <c r="C380" s="32"/>
      <c r="D380" s="32"/>
      <c r="E380" s="32"/>
    </row>
    <row r="381" spans="1:5" ht="14.25" customHeight="1">
      <c r="A381" s="32"/>
      <c r="B381" s="32"/>
      <c r="C381" s="32"/>
      <c r="D381" s="32"/>
      <c r="E381" s="32"/>
    </row>
    <row r="382" spans="1:5" ht="14.25" customHeight="1">
      <c r="A382" s="32"/>
      <c r="B382" s="32"/>
      <c r="C382" s="32"/>
      <c r="D382" s="32"/>
      <c r="E382" s="32"/>
    </row>
    <row r="383" spans="1:5" ht="14.25" customHeight="1">
      <c r="A383" s="32"/>
      <c r="B383" s="32"/>
      <c r="C383" s="32"/>
      <c r="D383" s="32"/>
      <c r="E383" s="32"/>
    </row>
    <row r="384" spans="1:5" ht="14.25" customHeight="1">
      <c r="A384" s="32"/>
      <c r="B384" s="32"/>
      <c r="C384" s="32"/>
      <c r="D384" s="32"/>
      <c r="E384" s="32"/>
    </row>
    <row r="385" spans="1:5" ht="14.25" customHeight="1">
      <c r="A385" s="32"/>
      <c r="B385" s="32"/>
      <c r="C385" s="32"/>
      <c r="D385" s="32"/>
      <c r="E385" s="32"/>
    </row>
    <row r="386" spans="1:5" ht="14.25" customHeight="1">
      <c r="A386" s="32"/>
      <c r="B386" s="32"/>
      <c r="C386" s="32"/>
      <c r="D386" s="32"/>
      <c r="E386" s="32"/>
    </row>
    <row r="387" spans="1:5" ht="14.25" customHeight="1">
      <c r="A387" s="32"/>
      <c r="B387" s="32"/>
      <c r="C387" s="32"/>
      <c r="D387" s="32"/>
      <c r="E387" s="32"/>
    </row>
    <row r="388" spans="1:5" ht="14.25" customHeight="1">
      <c r="A388" s="32"/>
      <c r="B388" s="32"/>
      <c r="C388" s="32"/>
      <c r="D388" s="32"/>
      <c r="E388" s="32"/>
    </row>
    <row r="389" spans="1:5" ht="14.25" customHeight="1">
      <c r="A389" s="32"/>
      <c r="B389" s="32"/>
      <c r="C389" s="32"/>
      <c r="D389" s="32"/>
      <c r="E389" s="32"/>
    </row>
    <row r="390" spans="1:5" ht="14.25" customHeight="1">
      <c r="A390" s="32"/>
      <c r="B390" s="32"/>
      <c r="C390" s="32"/>
      <c r="D390" s="32"/>
      <c r="E390" s="32"/>
    </row>
    <row r="391" spans="1:5" ht="14.25" customHeight="1">
      <c r="A391" s="32"/>
      <c r="B391" s="32"/>
      <c r="C391" s="32"/>
      <c r="D391" s="32"/>
      <c r="E391" s="32"/>
    </row>
    <row r="392" spans="1:5" ht="14.25" customHeight="1">
      <c r="A392" s="32"/>
      <c r="B392" s="32"/>
      <c r="C392" s="32"/>
      <c r="D392" s="32"/>
      <c r="E392" s="32"/>
    </row>
    <row r="393" spans="1:5" ht="14.25" customHeight="1">
      <c r="A393" s="32"/>
      <c r="B393" s="32"/>
      <c r="C393" s="32"/>
      <c r="D393" s="32"/>
      <c r="E393" s="32"/>
    </row>
    <row r="394" spans="1:5" ht="14.25" customHeight="1">
      <c r="A394" s="32"/>
      <c r="B394" s="32"/>
      <c r="C394" s="32"/>
      <c r="D394" s="32"/>
      <c r="E394" s="32"/>
    </row>
    <row r="395" spans="1:5" ht="14.25" customHeight="1">
      <c r="A395" s="32"/>
      <c r="B395" s="32"/>
      <c r="C395" s="32"/>
      <c r="D395" s="32"/>
      <c r="E395" s="32"/>
    </row>
    <row r="396" spans="1:5" ht="14.25" customHeight="1">
      <c r="A396" s="32"/>
      <c r="B396" s="32"/>
      <c r="C396" s="32"/>
      <c r="D396" s="32"/>
      <c r="E396" s="32"/>
    </row>
    <row r="397" spans="1:5" ht="14.25" customHeight="1">
      <c r="A397" s="32"/>
      <c r="B397" s="32"/>
      <c r="C397" s="32"/>
      <c r="D397" s="32"/>
      <c r="E397" s="32"/>
    </row>
    <row r="398" spans="1:5" ht="14.25" customHeight="1">
      <c r="A398" s="32"/>
      <c r="B398" s="32"/>
      <c r="C398" s="32"/>
      <c r="D398" s="32"/>
      <c r="E398" s="32"/>
    </row>
    <row r="399" spans="1:5" ht="14.25" customHeight="1">
      <c r="A399" s="32"/>
      <c r="B399" s="32"/>
      <c r="C399" s="32"/>
      <c r="D399" s="32"/>
      <c r="E399" s="32"/>
    </row>
    <row r="400" spans="1:5" ht="14.25" customHeight="1">
      <c r="A400" s="32"/>
      <c r="B400" s="32"/>
      <c r="C400" s="32"/>
      <c r="D400" s="32"/>
      <c r="E400" s="32"/>
    </row>
    <row r="401" spans="1:5" ht="14.25" customHeight="1">
      <c r="A401" s="32"/>
      <c r="B401" s="32"/>
      <c r="C401" s="32"/>
      <c r="D401" s="32"/>
      <c r="E401" s="32"/>
    </row>
    <row r="402" spans="1:5" ht="14.25" customHeight="1">
      <c r="A402" s="32"/>
      <c r="B402" s="32"/>
      <c r="C402" s="32"/>
      <c r="D402" s="32"/>
      <c r="E402" s="32"/>
    </row>
    <row r="403" spans="1:5" ht="14.25" customHeight="1">
      <c r="A403" s="32"/>
      <c r="B403" s="32"/>
      <c r="C403" s="32"/>
      <c r="D403" s="32"/>
      <c r="E403" s="32"/>
    </row>
    <row r="404" spans="1:5" ht="14.25" customHeight="1">
      <c r="A404" s="32"/>
      <c r="B404" s="32"/>
      <c r="C404" s="32"/>
      <c r="D404" s="32"/>
      <c r="E404" s="32"/>
    </row>
    <row r="405" spans="1:5" ht="14.25" customHeight="1">
      <c r="A405" s="32"/>
      <c r="B405" s="32"/>
      <c r="C405" s="32"/>
      <c r="D405" s="32"/>
      <c r="E405" s="32"/>
    </row>
    <row r="406" spans="1:5" ht="14.25" customHeight="1">
      <c r="A406" s="32"/>
      <c r="B406" s="32"/>
      <c r="C406" s="32"/>
      <c r="D406" s="32"/>
      <c r="E406" s="32"/>
    </row>
    <row r="407" spans="1:5" ht="14.25" customHeight="1">
      <c r="A407" s="32"/>
      <c r="B407" s="32"/>
      <c r="C407" s="32"/>
      <c r="D407" s="32"/>
      <c r="E407" s="32"/>
    </row>
    <row r="408" spans="1:5" ht="14.25" customHeight="1">
      <c r="A408" s="32"/>
      <c r="B408" s="32"/>
      <c r="C408" s="32"/>
      <c r="D408" s="32"/>
      <c r="E408" s="32"/>
    </row>
    <row r="409" spans="1:5" ht="14.25" customHeight="1">
      <c r="A409" s="32"/>
      <c r="B409" s="32"/>
      <c r="C409" s="32"/>
      <c r="D409" s="32"/>
      <c r="E409" s="32"/>
    </row>
    <row r="410" spans="1:5" ht="14.25" customHeight="1">
      <c r="A410" s="32"/>
      <c r="B410" s="32"/>
      <c r="C410" s="32"/>
      <c r="D410" s="32"/>
      <c r="E410" s="32"/>
    </row>
    <row r="411" spans="1:5" ht="14.25" customHeight="1">
      <c r="A411" s="32"/>
      <c r="B411" s="32"/>
      <c r="C411" s="32"/>
      <c r="D411" s="32"/>
      <c r="E411" s="32"/>
    </row>
    <row r="412" spans="1:5" ht="14.25" customHeight="1">
      <c r="A412" s="32"/>
      <c r="B412" s="32"/>
      <c r="C412" s="32"/>
      <c r="D412" s="32"/>
      <c r="E412" s="32"/>
    </row>
    <row r="413" spans="1:5" ht="14.25" customHeight="1">
      <c r="A413" s="32"/>
      <c r="B413" s="32"/>
      <c r="C413" s="32"/>
      <c r="D413" s="32"/>
      <c r="E413" s="32"/>
    </row>
    <row r="414" spans="1:5" ht="14.25" customHeight="1">
      <c r="A414" s="32"/>
      <c r="B414" s="32"/>
      <c r="C414" s="32"/>
      <c r="D414" s="32"/>
      <c r="E414" s="32"/>
    </row>
    <row r="415" spans="1:5" ht="14.25" customHeight="1">
      <c r="A415" s="32"/>
      <c r="B415" s="32"/>
      <c r="C415" s="32"/>
      <c r="D415" s="32"/>
      <c r="E415" s="32"/>
    </row>
    <row r="416" spans="1:5" ht="14.25" customHeight="1">
      <c r="A416" s="32"/>
      <c r="B416" s="32"/>
      <c r="C416" s="32"/>
      <c r="D416" s="32"/>
      <c r="E416" s="32"/>
    </row>
    <row r="417" spans="1:5" ht="14.25" customHeight="1">
      <c r="A417" s="32"/>
      <c r="B417" s="32"/>
      <c r="C417" s="32"/>
      <c r="D417" s="32"/>
      <c r="E417" s="32"/>
    </row>
    <row r="418" spans="1:5" ht="14.25" customHeight="1">
      <c r="A418" s="32"/>
      <c r="B418" s="32"/>
      <c r="C418" s="32"/>
      <c r="D418" s="32"/>
      <c r="E418" s="32"/>
    </row>
    <row r="419" spans="1:5" ht="14.25" customHeight="1">
      <c r="A419" s="32"/>
      <c r="B419" s="32"/>
      <c r="C419" s="32"/>
      <c r="D419" s="32"/>
      <c r="E419" s="32"/>
    </row>
    <row r="420" spans="1:5" ht="14.25" customHeight="1">
      <c r="A420" s="32"/>
      <c r="B420" s="32"/>
      <c r="C420" s="32"/>
      <c r="D420" s="32"/>
      <c r="E420" s="32"/>
    </row>
    <row r="421" spans="1:5" ht="14.25" customHeight="1">
      <c r="A421" s="32"/>
      <c r="B421" s="32"/>
      <c r="C421" s="32"/>
      <c r="D421" s="32"/>
      <c r="E421" s="32"/>
    </row>
    <row r="422" spans="1:5" ht="14.25" customHeight="1">
      <c r="A422" s="32"/>
      <c r="B422" s="32"/>
      <c r="C422" s="32"/>
      <c r="D422" s="32"/>
      <c r="E422" s="32"/>
    </row>
    <row r="423" spans="1:5" ht="14.25" customHeight="1">
      <c r="A423" s="32"/>
      <c r="B423" s="32"/>
      <c r="C423" s="32"/>
      <c r="D423" s="32"/>
      <c r="E423" s="32"/>
    </row>
    <row r="424" spans="1:5" ht="14.25" customHeight="1">
      <c r="A424" s="32"/>
      <c r="B424" s="32"/>
      <c r="C424" s="32"/>
      <c r="D424" s="32"/>
      <c r="E424" s="32"/>
    </row>
    <row r="425" spans="1:5" ht="14.25" customHeight="1">
      <c r="A425" s="32"/>
      <c r="B425" s="32"/>
      <c r="C425" s="32"/>
      <c r="D425" s="32"/>
      <c r="E425" s="32"/>
    </row>
    <row r="426" spans="1:5" ht="14.25" customHeight="1">
      <c r="A426" s="32"/>
      <c r="B426" s="32"/>
      <c r="C426" s="32"/>
      <c r="D426" s="32"/>
      <c r="E426" s="32"/>
    </row>
    <row r="427" spans="1:5" ht="14.25" customHeight="1">
      <c r="A427" s="32"/>
      <c r="B427" s="32"/>
      <c r="C427" s="32"/>
      <c r="D427" s="32"/>
      <c r="E427" s="32"/>
    </row>
    <row r="428" spans="1:5" ht="14.25" customHeight="1">
      <c r="A428" s="32"/>
      <c r="B428" s="32"/>
      <c r="C428" s="32"/>
      <c r="D428" s="32"/>
      <c r="E428" s="32"/>
    </row>
    <row r="429" spans="1:5" ht="14.25" customHeight="1">
      <c r="A429" s="32"/>
      <c r="B429" s="32"/>
      <c r="C429" s="32"/>
      <c r="D429" s="32"/>
      <c r="E429" s="32"/>
    </row>
    <row r="430" spans="1:5" ht="14.25" customHeight="1">
      <c r="A430" s="32"/>
      <c r="B430" s="32"/>
      <c r="C430" s="32"/>
      <c r="D430" s="32"/>
      <c r="E430" s="32"/>
    </row>
    <row r="431" spans="1:5" ht="14.25" customHeight="1">
      <c r="A431" s="32"/>
      <c r="B431" s="32"/>
      <c r="C431" s="32"/>
      <c r="D431" s="32"/>
      <c r="E431" s="32"/>
    </row>
    <row r="432" spans="1:5" ht="14.25" customHeight="1">
      <c r="A432" s="32"/>
      <c r="B432" s="32"/>
      <c r="C432" s="32"/>
      <c r="D432" s="32"/>
      <c r="E432" s="32"/>
    </row>
    <row r="433" spans="1:5" ht="14.25" customHeight="1">
      <c r="A433" s="32"/>
      <c r="B433" s="32"/>
      <c r="C433" s="32"/>
      <c r="D433" s="32"/>
      <c r="E433" s="32"/>
    </row>
    <row r="434" spans="1:5" ht="14.25" customHeight="1">
      <c r="A434" s="32"/>
      <c r="B434" s="32"/>
      <c r="C434" s="32"/>
      <c r="D434" s="32"/>
      <c r="E434" s="32"/>
    </row>
    <row r="435" spans="1:5" ht="14.25" customHeight="1">
      <c r="A435" s="32"/>
      <c r="B435" s="32"/>
      <c r="C435" s="32"/>
      <c r="D435" s="32"/>
      <c r="E435" s="32"/>
    </row>
    <row r="436" spans="1:5" ht="14.25" customHeight="1">
      <c r="A436" s="32"/>
      <c r="B436" s="32"/>
      <c r="C436" s="32"/>
      <c r="D436" s="32"/>
      <c r="E436" s="32"/>
    </row>
    <row r="437" spans="1:5" ht="14.25" customHeight="1">
      <c r="A437" s="32"/>
      <c r="B437" s="32"/>
      <c r="C437" s="32"/>
      <c r="D437" s="32"/>
      <c r="E437" s="32"/>
    </row>
    <row r="438" spans="1:5" ht="14.25" customHeight="1">
      <c r="A438" s="32"/>
      <c r="B438" s="32"/>
      <c r="C438" s="32"/>
      <c r="D438" s="32"/>
      <c r="E438" s="32"/>
    </row>
    <row r="439" spans="1:5" ht="14.25" customHeight="1">
      <c r="A439" s="32"/>
      <c r="B439" s="32"/>
      <c r="C439" s="32"/>
      <c r="D439" s="32"/>
      <c r="E439" s="32"/>
    </row>
    <row r="440" spans="1:5" ht="14.25" customHeight="1">
      <c r="A440" s="32"/>
      <c r="B440" s="32"/>
      <c r="C440" s="32"/>
      <c r="D440" s="32"/>
      <c r="E440" s="32"/>
    </row>
    <row r="441" spans="1:5" ht="14.25" customHeight="1">
      <c r="A441" s="32"/>
      <c r="B441" s="32"/>
      <c r="C441" s="32"/>
      <c r="D441" s="32"/>
      <c r="E441" s="32"/>
    </row>
    <row r="442" spans="1:5" ht="14.25" customHeight="1">
      <c r="A442" s="32"/>
      <c r="B442" s="32"/>
      <c r="C442" s="32"/>
      <c r="D442" s="32"/>
      <c r="E442" s="32"/>
    </row>
    <row r="443" spans="1:5" ht="14.25" customHeight="1">
      <c r="A443" s="32"/>
      <c r="B443" s="32"/>
      <c r="C443" s="32"/>
      <c r="D443" s="32"/>
      <c r="E443" s="32"/>
    </row>
    <row r="444" spans="1:5" ht="14.25" customHeight="1">
      <c r="A444" s="32"/>
      <c r="B444" s="32"/>
      <c r="C444" s="32"/>
      <c r="D444" s="32"/>
      <c r="E444" s="32"/>
    </row>
    <row r="445" spans="1:5" ht="14.25" customHeight="1">
      <c r="A445" s="32"/>
      <c r="B445" s="32"/>
      <c r="C445" s="32"/>
      <c r="D445" s="32"/>
      <c r="E445" s="32"/>
    </row>
    <row r="446" spans="1:5" ht="14.25" customHeight="1">
      <c r="A446" s="32"/>
      <c r="B446" s="32"/>
      <c r="C446" s="32"/>
      <c r="D446" s="32"/>
      <c r="E446" s="32"/>
    </row>
    <row r="447" spans="1:5" ht="14.25" customHeight="1">
      <c r="A447" s="32"/>
      <c r="B447" s="32"/>
      <c r="C447" s="32"/>
      <c r="D447" s="32"/>
      <c r="E447" s="32"/>
    </row>
    <row r="448" spans="1:5" ht="14.25" customHeight="1">
      <c r="A448" s="32"/>
      <c r="B448" s="32"/>
      <c r="C448" s="32"/>
      <c r="D448" s="32"/>
      <c r="E448" s="32"/>
    </row>
    <row r="449" spans="1:5" ht="14.25" customHeight="1">
      <c r="A449" s="32"/>
      <c r="B449" s="32"/>
      <c r="C449" s="32"/>
      <c r="D449" s="32"/>
      <c r="E449" s="32"/>
    </row>
    <row r="450" spans="1:5" ht="14.25" customHeight="1">
      <c r="A450" s="32"/>
      <c r="B450" s="32"/>
      <c r="C450" s="32"/>
      <c r="D450" s="32"/>
      <c r="E450" s="32"/>
    </row>
    <row r="451" spans="1:5" ht="14.25" customHeight="1">
      <c r="A451" s="32"/>
      <c r="B451" s="32"/>
      <c r="C451" s="32"/>
      <c r="D451" s="32"/>
      <c r="E451" s="32"/>
    </row>
    <row r="452" spans="1:5" ht="14.25" customHeight="1">
      <c r="A452" s="32"/>
      <c r="B452" s="32"/>
      <c r="C452" s="32"/>
      <c r="D452" s="32"/>
      <c r="E452" s="32"/>
    </row>
    <row r="453" spans="1:5" ht="14.25" customHeight="1">
      <c r="A453" s="32"/>
      <c r="B453" s="32"/>
      <c r="C453" s="32"/>
      <c r="D453" s="32"/>
      <c r="E453" s="32"/>
    </row>
    <row r="454" spans="1:5" ht="14.25" customHeight="1">
      <c r="A454" s="32"/>
      <c r="B454" s="32"/>
      <c r="C454" s="32"/>
      <c r="D454" s="32"/>
      <c r="E454" s="32"/>
    </row>
    <row r="455" spans="1:5" ht="14.25" customHeight="1">
      <c r="A455" s="32"/>
      <c r="B455" s="32"/>
      <c r="C455" s="32"/>
      <c r="D455" s="32"/>
      <c r="E455" s="32"/>
    </row>
    <row r="456" spans="1:5" ht="14.25" customHeight="1">
      <c r="A456" s="32"/>
      <c r="B456" s="32"/>
      <c r="C456" s="32"/>
      <c r="D456" s="32"/>
      <c r="E456" s="32"/>
    </row>
    <row r="457" spans="1:5" ht="14.25" customHeight="1">
      <c r="A457" s="32"/>
      <c r="B457" s="32"/>
      <c r="C457" s="32"/>
      <c r="D457" s="32"/>
      <c r="E457" s="32"/>
    </row>
    <row r="458" spans="1:5" ht="14.25" customHeight="1">
      <c r="A458" s="32"/>
      <c r="B458" s="32"/>
      <c r="C458" s="32"/>
      <c r="D458" s="32"/>
      <c r="E458" s="32"/>
    </row>
    <row r="459" spans="1:5" ht="14.25" customHeight="1">
      <c r="A459" s="32"/>
      <c r="B459" s="32"/>
      <c r="C459" s="32"/>
      <c r="D459" s="32"/>
      <c r="E459" s="32"/>
    </row>
    <row r="460" spans="1:5" ht="14.25" customHeight="1">
      <c r="A460" s="32"/>
      <c r="B460" s="32"/>
      <c r="C460" s="32"/>
      <c r="D460" s="32"/>
      <c r="E460" s="32"/>
    </row>
    <row r="461" spans="1:5" ht="14.25" customHeight="1">
      <c r="A461" s="32"/>
      <c r="B461" s="32"/>
      <c r="C461" s="32"/>
      <c r="D461" s="32"/>
      <c r="E461" s="32"/>
    </row>
    <row r="462" spans="1:5" ht="14.25" customHeight="1">
      <c r="A462" s="32"/>
      <c r="B462" s="32"/>
      <c r="C462" s="32"/>
      <c r="D462" s="32"/>
      <c r="E462" s="32"/>
    </row>
    <row r="463" spans="1:5" ht="14.25" customHeight="1">
      <c r="A463" s="32"/>
      <c r="B463" s="32"/>
      <c r="C463" s="32"/>
      <c r="D463" s="32"/>
      <c r="E463" s="32"/>
    </row>
    <row r="464" spans="1:5" ht="14.25" customHeight="1">
      <c r="A464" s="32"/>
      <c r="B464" s="32"/>
      <c r="C464" s="32"/>
      <c r="D464" s="32"/>
      <c r="E464" s="32"/>
    </row>
    <row r="465" spans="1:5" ht="14.25" customHeight="1">
      <c r="A465" s="32"/>
      <c r="B465" s="32"/>
      <c r="C465" s="32"/>
      <c r="D465" s="32"/>
      <c r="E465" s="32"/>
    </row>
    <row r="466" spans="1:5" ht="14.25" customHeight="1">
      <c r="A466" s="32"/>
      <c r="B466" s="32"/>
      <c r="C466" s="32"/>
      <c r="D466" s="32"/>
      <c r="E466" s="32"/>
    </row>
    <row r="467" spans="1:5" ht="14.25" customHeight="1">
      <c r="A467" s="32"/>
      <c r="B467" s="32"/>
      <c r="C467" s="32"/>
      <c r="D467" s="32"/>
      <c r="E467" s="32"/>
    </row>
    <row r="468" spans="1:5" ht="14.25" customHeight="1">
      <c r="A468" s="32"/>
      <c r="B468" s="32"/>
      <c r="C468" s="32"/>
      <c r="D468" s="32"/>
      <c r="E468" s="32"/>
    </row>
    <row r="469" spans="1:5" ht="14.25" customHeight="1">
      <c r="A469" s="32"/>
      <c r="B469" s="32"/>
      <c r="C469" s="32"/>
      <c r="D469" s="32"/>
      <c r="E469" s="32"/>
    </row>
    <row r="470" spans="1:5" ht="14.25" customHeight="1">
      <c r="A470" s="32"/>
      <c r="B470" s="32"/>
      <c r="C470" s="32"/>
      <c r="D470" s="32"/>
      <c r="E470" s="32"/>
    </row>
    <row r="471" spans="1:5" ht="14.25" customHeight="1">
      <c r="A471" s="32"/>
      <c r="B471" s="32"/>
      <c r="C471" s="32"/>
      <c r="D471" s="32"/>
      <c r="E471" s="32"/>
    </row>
    <row r="472" spans="1:5" ht="14.25" customHeight="1">
      <c r="A472" s="32"/>
      <c r="B472" s="32"/>
      <c r="C472" s="32"/>
      <c r="D472" s="32"/>
      <c r="E472" s="32"/>
    </row>
    <row r="473" spans="1:5" ht="14.25" customHeight="1">
      <c r="A473" s="32"/>
      <c r="B473" s="32"/>
      <c r="C473" s="32"/>
      <c r="D473" s="32"/>
      <c r="E473" s="32"/>
    </row>
    <row r="474" spans="1:5" ht="14.25" customHeight="1">
      <c r="A474" s="32"/>
      <c r="B474" s="32"/>
      <c r="C474" s="32"/>
      <c r="D474" s="32"/>
      <c r="E474" s="32"/>
    </row>
    <row r="475" spans="1:5" ht="14.25" customHeight="1">
      <c r="A475" s="32"/>
      <c r="B475" s="32"/>
      <c r="C475" s="32"/>
      <c r="D475" s="32"/>
      <c r="E475" s="32"/>
    </row>
    <row r="476" spans="1:5" ht="14.25" customHeight="1">
      <c r="A476" s="32"/>
      <c r="B476" s="32"/>
      <c r="C476" s="32"/>
      <c r="D476" s="32"/>
      <c r="E476" s="32"/>
    </row>
    <row r="477" spans="1:5" ht="14.25" customHeight="1">
      <c r="A477" s="32"/>
      <c r="B477" s="32"/>
      <c r="C477" s="32"/>
      <c r="D477" s="32"/>
      <c r="E477" s="32"/>
    </row>
    <row r="478" spans="1:5" ht="14.25" customHeight="1">
      <c r="A478" s="32"/>
      <c r="B478" s="32"/>
      <c r="C478" s="32"/>
      <c r="D478" s="32"/>
      <c r="E478" s="32"/>
    </row>
    <row r="479" spans="1:5" ht="14.25" customHeight="1">
      <c r="A479" s="32"/>
      <c r="B479" s="32"/>
      <c r="C479" s="32"/>
      <c r="D479" s="32"/>
      <c r="E479" s="32"/>
    </row>
    <row r="480" spans="1:5" ht="14.25" customHeight="1">
      <c r="A480" s="32"/>
      <c r="B480" s="32"/>
      <c r="C480" s="32"/>
      <c r="D480" s="32"/>
      <c r="E480" s="32"/>
    </row>
    <row r="481" spans="1:5" ht="14.25" customHeight="1">
      <c r="A481" s="32"/>
      <c r="B481" s="32"/>
      <c r="C481" s="32"/>
      <c r="D481" s="32"/>
      <c r="E481" s="32"/>
    </row>
    <row r="482" spans="1:5" ht="14.25" customHeight="1">
      <c r="A482" s="32"/>
      <c r="B482" s="32"/>
      <c r="C482" s="32"/>
      <c r="D482" s="32"/>
      <c r="E482" s="32"/>
    </row>
    <row r="483" spans="1:5" ht="14.25" customHeight="1">
      <c r="A483" s="32"/>
      <c r="B483" s="32"/>
      <c r="C483" s="32"/>
      <c r="D483" s="32"/>
      <c r="E483" s="32"/>
    </row>
    <row r="484" spans="1:5" ht="14.25" customHeight="1">
      <c r="A484" s="32"/>
      <c r="B484" s="32"/>
      <c r="C484" s="32"/>
      <c r="D484" s="32"/>
      <c r="E484" s="32"/>
    </row>
    <row r="485" spans="1:5" ht="14.25" customHeight="1">
      <c r="A485" s="32"/>
      <c r="B485" s="32"/>
      <c r="C485" s="32"/>
      <c r="D485" s="32"/>
      <c r="E485" s="32"/>
    </row>
    <row r="486" spans="1:5" ht="14.25" customHeight="1">
      <c r="A486" s="32"/>
      <c r="B486" s="32"/>
      <c r="C486" s="32"/>
      <c r="D486" s="32"/>
      <c r="E486" s="32"/>
    </row>
    <row r="487" spans="1:5" ht="14.25" customHeight="1">
      <c r="A487" s="32"/>
      <c r="B487" s="32"/>
      <c r="C487" s="32"/>
      <c r="D487" s="32"/>
      <c r="E487" s="32"/>
    </row>
    <row r="488" spans="1:5" ht="14.25" customHeight="1">
      <c r="A488" s="32"/>
      <c r="B488" s="32"/>
      <c r="C488" s="32"/>
      <c r="D488" s="32"/>
      <c r="E488" s="32"/>
    </row>
    <row r="489" spans="1:5" ht="14.25" customHeight="1">
      <c r="A489" s="32"/>
      <c r="B489" s="32"/>
      <c r="C489" s="32"/>
      <c r="D489" s="32"/>
      <c r="E489" s="32"/>
    </row>
    <row r="490" spans="1:5" ht="14.25" customHeight="1">
      <c r="A490" s="32"/>
      <c r="B490" s="32"/>
      <c r="C490" s="32"/>
      <c r="D490" s="32"/>
      <c r="E490" s="32"/>
    </row>
    <row r="491" spans="1:5" ht="14.25" customHeight="1">
      <c r="A491" s="32"/>
      <c r="B491" s="32"/>
      <c r="C491" s="32"/>
      <c r="D491" s="32"/>
      <c r="E491" s="32"/>
    </row>
    <row r="492" spans="1:5" ht="14.25" customHeight="1">
      <c r="A492" s="32"/>
      <c r="B492" s="32"/>
      <c r="C492" s="32"/>
      <c r="D492" s="32"/>
      <c r="E492" s="32"/>
    </row>
    <row r="493" spans="1:5" ht="14.25" customHeight="1">
      <c r="A493" s="32"/>
      <c r="B493" s="32"/>
      <c r="C493" s="32"/>
      <c r="D493" s="32"/>
      <c r="E493" s="32"/>
    </row>
    <row r="494" spans="1:5" ht="14.25" customHeight="1">
      <c r="A494" s="32"/>
      <c r="B494" s="32"/>
      <c r="C494" s="32"/>
      <c r="D494" s="32"/>
      <c r="E494" s="32"/>
    </row>
    <row r="495" spans="1:5" ht="14.25" customHeight="1">
      <c r="A495" s="32"/>
      <c r="B495" s="32"/>
      <c r="C495" s="32"/>
      <c r="D495" s="32"/>
      <c r="E495" s="32"/>
    </row>
    <row r="496" spans="1:5" ht="14.25" customHeight="1">
      <c r="A496" s="32"/>
      <c r="B496" s="32"/>
      <c r="C496" s="32"/>
      <c r="D496" s="32"/>
      <c r="E496" s="32"/>
    </row>
    <row r="497" spans="1:5" ht="14.25" customHeight="1">
      <c r="A497" s="32"/>
      <c r="B497" s="32"/>
      <c r="C497" s="32"/>
      <c r="D497" s="32"/>
      <c r="E497" s="32"/>
    </row>
    <row r="498" spans="1:5" ht="14.25" customHeight="1">
      <c r="A498" s="32"/>
      <c r="B498" s="32"/>
      <c r="C498" s="32"/>
      <c r="D498" s="32"/>
      <c r="E498" s="32"/>
    </row>
    <row r="499" spans="1:5" ht="14.25" customHeight="1">
      <c r="A499" s="32"/>
      <c r="B499" s="32"/>
      <c r="C499" s="32"/>
      <c r="D499" s="32"/>
      <c r="E499" s="32"/>
    </row>
    <row r="500" spans="1:5" ht="14.25" customHeight="1">
      <c r="A500" s="32"/>
      <c r="B500" s="32"/>
      <c r="C500" s="32"/>
      <c r="D500" s="32"/>
      <c r="E500" s="32"/>
    </row>
    <row r="501" spans="1:5" ht="14.25" customHeight="1">
      <c r="A501" s="32"/>
      <c r="B501" s="32"/>
      <c r="C501" s="32"/>
      <c r="D501" s="32"/>
      <c r="E501" s="32"/>
    </row>
    <row r="502" spans="1:5" ht="14.25" customHeight="1">
      <c r="A502" s="32"/>
      <c r="B502" s="32"/>
      <c r="C502" s="32"/>
      <c r="D502" s="32"/>
      <c r="E502" s="32"/>
    </row>
    <row r="503" spans="1:5" ht="14.25" customHeight="1">
      <c r="A503" s="32"/>
      <c r="B503" s="32"/>
      <c r="C503" s="32"/>
      <c r="D503" s="32"/>
      <c r="E503" s="32"/>
    </row>
    <row r="504" spans="1:5" ht="14.25" customHeight="1">
      <c r="A504" s="32"/>
      <c r="B504" s="32"/>
      <c r="C504" s="32"/>
      <c r="D504" s="32"/>
      <c r="E504" s="32"/>
    </row>
    <row r="505" spans="1:5" ht="14.25" customHeight="1">
      <c r="A505" s="32"/>
      <c r="B505" s="32"/>
      <c r="C505" s="32"/>
      <c r="D505" s="32"/>
      <c r="E505" s="32"/>
    </row>
    <row r="506" spans="1:5" ht="14.25" customHeight="1">
      <c r="A506" s="32"/>
      <c r="B506" s="32"/>
      <c r="C506" s="32"/>
      <c r="D506" s="32"/>
      <c r="E506" s="32"/>
    </row>
    <row r="507" spans="1:5" ht="14.25" customHeight="1">
      <c r="A507" s="32"/>
      <c r="B507" s="32"/>
      <c r="C507" s="32"/>
      <c r="D507" s="32"/>
      <c r="E507" s="32"/>
    </row>
    <row r="508" spans="1:5" ht="14.25" customHeight="1">
      <c r="A508" s="32"/>
      <c r="B508" s="32"/>
      <c r="C508" s="32"/>
      <c r="D508" s="32"/>
      <c r="E508" s="32"/>
    </row>
    <row r="509" spans="1:5" ht="14.25" customHeight="1">
      <c r="A509" s="32"/>
      <c r="B509" s="32"/>
      <c r="C509" s="32"/>
      <c r="D509" s="32"/>
      <c r="E509" s="32"/>
    </row>
    <row r="510" spans="1:5" ht="14.25" customHeight="1">
      <c r="A510" s="32"/>
      <c r="B510" s="32"/>
      <c r="C510" s="32"/>
      <c r="D510" s="32"/>
      <c r="E510" s="32"/>
    </row>
    <row r="511" spans="1:5" ht="14.25" customHeight="1">
      <c r="A511" s="32"/>
      <c r="B511" s="32"/>
      <c r="C511" s="32"/>
      <c r="D511" s="32"/>
      <c r="E511" s="32"/>
    </row>
    <row r="512" spans="1:5" ht="14.25" customHeight="1">
      <c r="A512" s="32"/>
      <c r="B512" s="32"/>
      <c r="C512" s="32"/>
      <c r="D512" s="32"/>
      <c r="E512" s="32"/>
    </row>
    <row r="513" spans="1:5" ht="14.25" customHeight="1">
      <c r="A513" s="32"/>
      <c r="B513" s="32"/>
      <c r="C513" s="32"/>
      <c r="D513" s="32"/>
      <c r="E513" s="32"/>
    </row>
    <row r="514" spans="1:5" ht="14.25" customHeight="1">
      <c r="A514" s="32"/>
      <c r="B514" s="32"/>
      <c r="C514" s="32"/>
      <c r="D514" s="32"/>
      <c r="E514" s="32"/>
    </row>
    <row r="515" spans="1:5" ht="14.25" customHeight="1">
      <c r="A515" s="32"/>
      <c r="B515" s="32"/>
      <c r="C515" s="32"/>
      <c r="D515" s="32"/>
      <c r="E515" s="32"/>
    </row>
    <row r="516" spans="1:5" ht="14.25" customHeight="1">
      <c r="A516" s="32"/>
      <c r="B516" s="32"/>
      <c r="C516" s="32"/>
      <c r="D516" s="32"/>
      <c r="E516" s="32"/>
    </row>
    <row r="517" spans="1:5" ht="14.25" customHeight="1">
      <c r="A517" s="32"/>
      <c r="B517" s="32"/>
      <c r="C517" s="32"/>
      <c r="D517" s="32"/>
      <c r="E517" s="32"/>
    </row>
    <row r="518" spans="1:5" ht="14.25" customHeight="1">
      <c r="A518" s="32"/>
      <c r="B518" s="32"/>
      <c r="C518" s="32"/>
      <c r="D518" s="32"/>
      <c r="E518" s="32"/>
    </row>
    <row r="519" spans="1:5" ht="14.25" customHeight="1">
      <c r="A519" s="32"/>
      <c r="B519" s="32"/>
      <c r="C519" s="32"/>
      <c r="D519" s="32"/>
      <c r="E519" s="32"/>
    </row>
    <row r="520" spans="1:5" ht="14.25" customHeight="1">
      <c r="A520" s="32"/>
      <c r="B520" s="32"/>
      <c r="C520" s="32"/>
      <c r="D520" s="32"/>
      <c r="E520" s="32"/>
    </row>
    <row r="521" spans="1:5" ht="14.25" customHeight="1">
      <c r="A521" s="32"/>
      <c r="B521" s="32"/>
      <c r="C521" s="32"/>
      <c r="D521" s="32"/>
      <c r="E521" s="32"/>
    </row>
    <row r="522" spans="1:5" ht="14.25" customHeight="1">
      <c r="A522" s="32"/>
      <c r="B522" s="32"/>
      <c r="C522" s="32"/>
      <c r="D522" s="32"/>
      <c r="E522" s="32"/>
    </row>
    <row r="523" spans="1:5" ht="14.25" customHeight="1">
      <c r="A523" s="32"/>
      <c r="B523" s="32"/>
      <c r="C523" s="32"/>
      <c r="D523" s="32"/>
      <c r="E523" s="32"/>
    </row>
    <row r="524" spans="1:5" ht="14.25" customHeight="1">
      <c r="A524" s="32"/>
      <c r="B524" s="32"/>
      <c r="C524" s="32"/>
      <c r="D524" s="32"/>
      <c r="E524" s="32"/>
    </row>
    <row r="525" spans="1:5" ht="14.25" customHeight="1">
      <c r="A525" s="32"/>
      <c r="B525" s="32"/>
      <c r="C525" s="32"/>
      <c r="D525" s="32"/>
      <c r="E525" s="32"/>
    </row>
    <row r="526" spans="1:5" ht="14.25" customHeight="1">
      <c r="A526" s="32"/>
      <c r="B526" s="32"/>
      <c r="C526" s="32"/>
      <c r="D526" s="32"/>
      <c r="E526" s="32"/>
    </row>
    <row r="527" spans="1:5" ht="14.25" customHeight="1">
      <c r="A527" s="32"/>
      <c r="B527" s="32"/>
      <c r="C527" s="32"/>
      <c r="D527" s="32"/>
      <c r="E527" s="32"/>
    </row>
    <row r="528" spans="1:5" ht="14.25" customHeight="1">
      <c r="A528" s="32"/>
      <c r="B528" s="32"/>
      <c r="C528" s="32"/>
      <c r="D528" s="32"/>
      <c r="E528" s="32"/>
    </row>
    <row r="529" spans="1:5" ht="14.25" customHeight="1">
      <c r="A529" s="32"/>
      <c r="B529" s="32"/>
      <c r="C529" s="32"/>
      <c r="D529" s="32"/>
      <c r="E529" s="32"/>
    </row>
    <row r="530" spans="1:5" ht="14.25" customHeight="1">
      <c r="A530" s="32"/>
      <c r="B530" s="32"/>
      <c r="C530" s="32"/>
      <c r="D530" s="32"/>
      <c r="E530" s="32"/>
    </row>
    <row r="531" spans="1:5" ht="14.25" customHeight="1">
      <c r="A531" s="32"/>
      <c r="B531" s="32"/>
      <c r="C531" s="32"/>
      <c r="D531" s="32"/>
      <c r="E531" s="32"/>
    </row>
    <row r="532" spans="1:5" ht="14.25" customHeight="1">
      <c r="A532" s="32"/>
      <c r="B532" s="32"/>
      <c r="C532" s="32"/>
      <c r="D532" s="32"/>
      <c r="E532" s="32"/>
    </row>
    <row r="533" spans="1:5" ht="14.25" customHeight="1">
      <c r="A533" s="32"/>
      <c r="B533" s="32"/>
      <c r="C533" s="32"/>
      <c r="D533" s="32"/>
      <c r="E533" s="32"/>
    </row>
    <row r="534" spans="1:5" ht="14.25" customHeight="1">
      <c r="A534" s="32"/>
      <c r="B534" s="32"/>
      <c r="C534" s="32"/>
      <c r="D534" s="32"/>
      <c r="E534" s="32"/>
    </row>
    <row r="535" spans="1:5" ht="14.25" customHeight="1">
      <c r="A535" s="32"/>
      <c r="B535" s="32"/>
      <c r="C535" s="32"/>
      <c r="D535" s="32"/>
      <c r="E535" s="32"/>
    </row>
    <row r="536" spans="1:5" ht="14.25" customHeight="1">
      <c r="A536" s="32"/>
      <c r="B536" s="32"/>
      <c r="C536" s="32"/>
      <c r="D536" s="32"/>
      <c r="E536" s="32"/>
    </row>
    <row r="537" spans="1:5" ht="14.25" customHeight="1">
      <c r="A537" s="32"/>
      <c r="B537" s="32"/>
      <c r="C537" s="32"/>
      <c r="D537" s="32"/>
      <c r="E537" s="32"/>
    </row>
    <row r="538" spans="1:5" ht="14.25" customHeight="1">
      <c r="A538" s="32"/>
      <c r="B538" s="32"/>
      <c r="C538" s="32"/>
      <c r="D538" s="32"/>
      <c r="E538" s="32"/>
    </row>
    <row r="539" spans="1:5" ht="14.25" customHeight="1">
      <c r="A539" s="32"/>
      <c r="B539" s="32"/>
      <c r="C539" s="32"/>
      <c r="D539" s="32"/>
      <c r="E539" s="32"/>
    </row>
    <row r="540" spans="1:5" ht="14.25" customHeight="1">
      <c r="A540" s="32"/>
      <c r="B540" s="32"/>
      <c r="C540" s="32"/>
      <c r="D540" s="32"/>
      <c r="E540" s="32"/>
    </row>
    <row r="541" spans="1:5" ht="14.25" customHeight="1">
      <c r="A541" s="32"/>
      <c r="B541" s="32"/>
      <c r="C541" s="32"/>
      <c r="D541" s="32"/>
      <c r="E541" s="32"/>
    </row>
    <row r="542" spans="1:5" ht="14.25" customHeight="1">
      <c r="A542" s="32"/>
      <c r="B542" s="32"/>
      <c r="C542" s="32"/>
      <c r="D542" s="32"/>
      <c r="E542" s="32"/>
    </row>
    <row r="543" spans="1:5" ht="14.25" customHeight="1">
      <c r="A543" s="32"/>
      <c r="B543" s="32"/>
      <c r="C543" s="32"/>
      <c r="D543" s="32"/>
      <c r="E543" s="32"/>
    </row>
    <row r="544" spans="1:5" ht="14.25" customHeight="1">
      <c r="A544" s="32"/>
      <c r="B544" s="32"/>
      <c r="C544" s="32"/>
      <c r="D544" s="32"/>
      <c r="E544" s="32"/>
    </row>
    <row r="545" spans="1:5" ht="14.25" customHeight="1">
      <c r="A545" s="32"/>
      <c r="B545" s="32"/>
      <c r="C545" s="32"/>
      <c r="D545" s="32"/>
      <c r="E545" s="32"/>
    </row>
    <row r="546" spans="1:5" ht="14.25" customHeight="1">
      <c r="A546" s="32"/>
      <c r="B546" s="32"/>
      <c r="C546" s="32"/>
      <c r="D546" s="32"/>
      <c r="E546" s="32"/>
    </row>
    <row r="547" spans="1:5" ht="14.25" customHeight="1">
      <c r="A547" s="32"/>
      <c r="B547" s="32"/>
      <c r="C547" s="32"/>
      <c r="D547" s="32"/>
      <c r="E547" s="32"/>
    </row>
    <row r="548" spans="1:5" ht="14.25" customHeight="1">
      <c r="A548" s="32"/>
      <c r="B548" s="32"/>
      <c r="C548" s="32"/>
      <c r="D548" s="32"/>
      <c r="E548" s="32"/>
    </row>
    <row r="549" spans="1:5" ht="14.25" customHeight="1">
      <c r="A549" s="32"/>
      <c r="B549" s="32"/>
      <c r="C549" s="32"/>
      <c r="D549" s="32"/>
      <c r="E549" s="32"/>
    </row>
    <row r="550" spans="1:5" ht="14.25" customHeight="1">
      <c r="A550" s="32"/>
      <c r="B550" s="32"/>
      <c r="C550" s="32"/>
      <c r="D550" s="32"/>
      <c r="E550" s="32"/>
    </row>
    <row r="551" spans="1:5" ht="14.25" customHeight="1">
      <c r="A551" s="32"/>
      <c r="B551" s="32"/>
      <c r="C551" s="32"/>
      <c r="D551" s="32"/>
      <c r="E551" s="32"/>
    </row>
    <row r="552" spans="1:5" ht="14.25" customHeight="1">
      <c r="A552" s="32"/>
      <c r="B552" s="32"/>
      <c r="C552" s="32"/>
      <c r="D552" s="32"/>
      <c r="E552" s="32"/>
    </row>
    <row r="553" spans="1:5" ht="14.25" customHeight="1">
      <c r="A553" s="32"/>
      <c r="B553" s="32"/>
      <c r="C553" s="32"/>
      <c r="D553" s="32"/>
      <c r="E553" s="32"/>
    </row>
    <row r="554" spans="1:5" ht="14.25" customHeight="1">
      <c r="A554" s="32"/>
      <c r="B554" s="32"/>
      <c r="C554" s="32"/>
      <c r="D554" s="32"/>
      <c r="E554" s="32"/>
    </row>
    <row r="555" spans="1:5" ht="14.25" customHeight="1">
      <c r="A555" s="32"/>
      <c r="B555" s="32"/>
      <c r="C555" s="32"/>
      <c r="D555" s="32"/>
      <c r="E555" s="32"/>
    </row>
    <row r="556" spans="1:5" ht="14.25" customHeight="1">
      <c r="A556" s="32"/>
      <c r="B556" s="32"/>
      <c r="C556" s="32"/>
      <c r="D556" s="32"/>
      <c r="E556" s="32"/>
    </row>
    <row r="557" spans="1:5" ht="14.25" customHeight="1">
      <c r="A557" s="32"/>
      <c r="B557" s="32"/>
      <c r="C557" s="32"/>
      <c r="D557" s="32"/>
      <c r="E557" s="32"/>
    </row>
    <row r="558" spans="1:5" ht="14.25" customHeight="1">
      <c r="A558" s="32"/>
      <c r="B558" s="32"/>
      <c r="C558" s="32"/>
      <c r="D558" s="32"/>
      <c r="E558" s="32"/>
    </row>
    <row r="559" spans="1:5" ht="14.25" customHeight="1">
      <c r="A559" s="32"/>
      <c r="B559" s="32"/>
      <c r="C559" s="32"/>
      <c r="D559" s="32"/>
      <c r="E559" s="32"/>
    </row>
    <row r="560" spans="1:5" ht="14.25" customHeight="1">
      <c r="A560" s="32"/>
      <c r="B560" s="32"/>
      <c r="C560" s="32"/>
      <c r="D560" s="32"/>
      <c r="E560" s="32"/>
    </row>
    <row r="561" spans="1:5" ht="14.25" customHeight="1">
      <c r="A561" s="32"/>
      <c r="B561" s="32"/>
      <c r="C561" s="32"/>
      <c r="D561" s="32"/>
      <c r="E561" s="32"/>
    </row>
    <row r="562" spans="1:5" ht="14.25" customHeight="1">
      <c r="A562" s="32"/>
      <c r="B562" s="32"/>
      <c r="C562" s="32"/>
      <c r="D562" s="32"/>
      <c r="E562" s="32"/>
    </row>
    <row r="563" spans="1:5" ht="14.25" customHeight="1">
      <c r="A563" s="32"/>
      <c r="B563" s="32"/>
      <c r="C563" s="32"/>
      <c r="D563" s="32"/>
      <c r="E563" s="32"/>
    </row>
    <row r="564" spans="1:5" ht="14.25" customHeight="1">
      <c r="A564" s="32"/>
      <c r="B564" s="32"/>
      <c r="C564" s="32"/>
      <c r="D564" s="32"/>
      <c r="E564" s="32"/>
    </row>
    <row r="565" spans="1:5" ht="14.25" customHeight="1">
      <c r="A565" s="32"/>
      <c r="B565" s="32"/>
      <c r="C565" s="32"/>
      <c r="D565" s="32"/>
      <c r="E565" s="32"/>
    </row>
    <row r="566" spans="1:5" ht="14.25" customHeight="1">
      <c r="A566" s="32"/>
      <c r="B566" s="32"/>
      <c r="C566" s="32"/>
      <c r="D566" s="32"/>
      <c r="E566" s="32"/>
    </row>
    <row r="567" spans="1:5" ht="14.25" customHeight="1">
      <c r="A567" s="32"/>
      <c r="B567" s="32"/>
      <c r="C567" s="32"/>
      <c r="D567" s="32"/>
      <c r="E567" s="32"/>
    </row>
    <row r="568" spans="1:5" ht="14.25" customHeight="1">
      <c r="A568" s="32"/>
      <c r="B568" s="32"/>
      <c r="C568" s="32"/>
      <c r="D568" s="32"/>
      <c r="E568" s="32"/>
    </row>
    <row r="569" spans="1:5" ht="14.25" customHeight="1">
      <c r="A569" s="32"/>
      <c r="B569" s="32"/>
      <c r="C569" s="32"/>
      <c r="D569" s="32"/>
      <c r="E569" s="32"/>
    </row>
    <row r="570" spans="1:5" ht="14.25" customHeight="1">
      <c r="A570" s="32"/>
      <c r="B570" s="32"/>
      <c r="C570" s="32"/>
      <c r="D570" s="32"/>
      <c r="E570" s="32"/>
    </row>
    <row r="571" spans="1:5" ht="14.25" customHeight="1">
      <c r="A571" s="32"/>
      <c r="B571" s="32"/>
      <c r="C571" s="32"/>
      <c r="D571" s="32"/>
      <c r="E571" s="32"/>
    </row>
    <row r="572" spans="1:5" ht="14.25" customHeight="1">
      <c r="A572" s="32"/>
      <c r="B572" s="32"/>
      <c r="C572" s="32"/>
      <c r="D572" s="32"/>
      <c r="E572" s="32"/>
    </row>
    <row r="573" spans="1:5" ht="14.25" customHeight="1">
      <c r="A573" s="32"/>
      <c r="B573" s="32"/>
      <c r="C573" s="32"/>
      <c r="D573" s="32"/>
      <c r="E573" s="32"/>
    </row>
    <row r="574" spans="1:5" ht="14.25" customHeight="1">
      <c r="A574" s="32"/>
      <c r="B574" s="32"/>
      <c r="C574" s="32"/>
      <c r="D574" s="32"/>
      <c r="E574" s="32"/>
    </row>
    <row r="575" spans="1:5" ht="14.25" customHeight="1">
      <c r="A575" s="32"/>
      <c r="B575" s="32"/>
      <c r="C575" s="32"/>
      <c r="D575" s="32"/>
      <c r="E575" s="32"/>
    </row>
    <row r="576" spans="1:5" ht="14.25" customHeight="1">
      <c r="A576" s="32"/>
      <c r="B576" s="32"/>
      <c r="C576" s="32"/>
      <c r="D576" s="32"/>
      <c r="E576" s="32"/>
    </row>
    <row r="577" spans="1:5" ht="14.25" customHeight="1">
      <c r="A577" s="32"/>
      <c r="B577" s="32"/>
      <c r="C577" s="32"/>
      <c r="D577" s="32"/>
      <c r="E577" s="32"/>
    </row>
    <row r="578" spans="1:5" ht="14.25" customHeight="1">
      <c r="A578" s="32"/>
      <c r="B578" s="32"/>
      <c r="C578" s="32"/>
      <c r="D578" s="32"/>
      <c r="E578" s="32"/>
    </row>
    <row r="579" spans="1:5" ht="14.25" customHeight="1">
      <c r="A579" s="32"/>
      <c r="B579" s="32"/>
      <c r="C579" s="32"/>
      <c r="D579" s="32"/>
      <c r="E579" s="32"/>
    </row>
    <row r="580" spans="1:5" ht="14.25" customHeight="1">
      <c r="A580" s="32"/>
      <c r="B580" s="32"/>
      <c r="C580" s="32"/>
      <c r="D580" s="32"/>
      <c r="E580" s="32"/>
    </row>
    <row r="581" spans="1:5" ht="14.25" customHeight="1">
      <c r="A581" s="32"/>
      <c r="B581" s="32"/>
      <c r="C581" s="32"/>
      <c r="D581" s="32"/>
      <c r="E581" s="32"/>
    </row>
    <row r="582" spans="1:5" ht="14.25" customHeight="1">
      <c r="A582" s="32"/>
      <c r="B582" s="32"/>
      <c r="C582" s="32"/>
      <c r="D582" s="32"/>
      <c r="E582" s="32"/>
    </row>
    <row r="583" spans="1:5" ht="14.25" customHeight="1">
      <c r="A583" s="32"/>
      <c r="B583" s="32"/>
      <c r="C583" s="32"/>
      <c r="D583" s="32"/>
      <c r="E583" s="32"/>
    </row>
    <row r="584" spans="1:5" ht="14.25" customHeight="1">
      <c r="A584" s="32"/>
      <c r="B584" s="32"/>
      <c r="C584" s="32"/>
      <c r="D584" s="32"/>
      <c r="E584" s="32"/>
    </row>
    <row r="585" spans="1:5" ht="14.25" customHeight="1">
      <c r="A585" s="32"/>
      <c r="B585" s="32"/>
      <c r="C585" s="32"/>
      <c r="D585" s="32"/>
      <c r="E585" s="32"/>
    </row>
    <row r="586" spans="1:5" ht="14.25" customHeight="1">
      <c r="A586" s="32"/>
      <c r="B586" s="32"/>
      <c r="C586" s="32"/>
      <c r="D586" s="32"/>
      <c r="E586" s="32"/>
    </row>
    <row r="587" spans="1:5" ht="14.25" customHeight="1">
      <c r="A587" s="32"/>
      <c r="B587" s="32"/>
      <c r="C587" s="32"/>
      <c r="D587" s="32"/>
      <c r="E587" s="32"/>
    </row>
    <row r="588" spans="1:5" ht="14.25" customHeight="1">
      <c r="A588" s="32"/>
      <c r="B588" s="32"/>
      <c r="C588" s="32"/>
      <c r="D588" s="32"/>
      <c r="E588" s="32"/>
    </row>
    <row r="589" spans="1:5" ht="14.25" customHeight="1">
      <c r="A589" s="32"/>
      <c r="B589" s="32"/>
      <c r="C589" s="32"/>
      <c r="D589" s="32"/>
      <c r="E589" s="32"/>
    </row>
    <row r="590" spans="1:5" ht="14.25" customHeight="1">
      <c r="A590" s="32"/>
      <c r="B590" s="32"/>
      <c r="C590" s="32"/>
      <c r="D590" s="32"/>
      <c r="E590" s="32"/>
    </row>
    <row r="591" spans="1:5" ht="14.25" customHeight="1">
      <c r="A591" s="32"/>
      <c r="B591" s="32"/>
      <c r="C591" s="32"/>
      <c r="D591" s="32"/>
      <c r="E591" s="32"/>
    </row>
    <row r="592" spans="1:5" ht="14.25" customHeight="1">
      <c r="A592" s="32"/>
      <c r="B592" s="32"/>
      <c r="C592" s="32"/>
      <c r="D592" s="32"/>
      <c r="E592" s="32"/>
    </row>
    <row r="593" spans="1:5" ht="14.25" customHeight="1">
      <c r="A593" s="32"/>
      <c r="B593" s="32"/>
      <c r="C593" s="32"/>
      <c r="D593" s="32"/>
      <c r="E593" s="32"/>
    </row>
    <row r="594" spans="1:5" ht="14.25" customHeight="1">
      <c r="A594" s="32"/>
      <c r="B594" s="32"/>
      <c r="C594" s="32"/>
      <c r="D594" s="32"/>
      <c r="E594" s="32"/>
    </row>
    <row r="595" spans="1:5" ht="14.25" customHeight="1">
      <c r="A595" s="32"/>
      <c r="B595" s="32"/>
      <c r="C595" s="32"/>
      <c r="D595" s="32"/>
      <c r="E595" s="32"/>
    </row>
    <row r="596" spans="1:5" ht="14.25" customHeight="1">
      <c r="A596" s="32"/>
      <c r="B596" s="32"/>
      <c r="C596" s="32"/>
      <c r="D596" s="32"/>
      <c r="E596" s="32"/>
    </row>
    <row r="597" spans="1:5" ht="14.25" customHeight="1">
      <c r="A597" s="32"/>
      <c r="B597" s="32"/>
      <c r="C597" s="32"/>
      <c r="D597" s="32"/>
      <c r="E597" s="32"/>
    </row>
    <row r="598" spans="1:5" ht="14.25" customHeight="1">
      <c r="A598" s="32"/>
      <c r="B598" s="32"/>
      <c r="C598" s="32"/>
      <c r="D598" s="32"/>
      <c r="E598" s="32"/>
    </row>
    <row r="599" spans="1:5" ht="14.25" customHeight="1">
      <c r="A599" s="32"/>
      <c r="B599" s="32"/>
      <c r="C599" s="32"/>
      <c r="D599" s="32"/>
      <c r="E599" s="32"/>
    </row>
    <row r="600" spans="1:5" ht="14.25" customHeight="1">
      <c r="A600" s="32"/>
      <c r="B600" s="32"/>
      <c r="C600" s="32"/>
      <c r="D600" s="32"/>
      <c r="E600" s="32"/>
    </row>
    <row r="601" spans="1:5" ht="14.25" customHeight="1">
      <c r="A601" s="32"/>
      <c r="B601" s="32"/>
      <c r="C601" s="32"/>
      <c r="D601" s="32"/>
      <c r="E601" s="32"/>
    </row>
    <row r="602" spans="1:5" ht="14.25" customHeight="1">
      <c r="A602" s="32"/>
      <c r="B602" s="32"/>
      <c r="C602" s="32"/>
      <c r="D602" s="32"/>
      <c r="E602" s="32"/>
    </row>
    <row r="603" spans="1:5" ht="14.25" customHeight="1">
      <c r="A603" s="32"/>
      <c r="B603" s="32"/>
      <c r="C603" s="32"/>
      <c r="D603" s="32"/>
      <c r="E603" s="32"/>
    </row>
    <row r="604" spans="1:5" ht="14.25" customHeight="1">
      <c r="A604" s="32"/>
      <c r="B604" s="32"/>
      <c r="C604" s="32"/>
      <c r="D604" s="32"/>
      <c r="E604" s="32"/>
    </row>
    <row r="605" spans="1:5" ht="14.25" customHeight="1">
      <c r="A605" s="32"/>
      <c r="B605" s="32"/>
      <c r="C605" s="32"/>
      <c r="D605" s="32"/>
      <c r="E605" s="32"/>
    </row>
    <row r="606" spans="1:5" ht="14.25" customHeight="1">
      <c r="A606" s="32"/>
      <c r="B606" s="32"/>
      <c r="C606" s="32"/>
      <c r="D606" s="32"/>
      <c r="E606" s="32"/>
    </row>
    <row r="607" spans="1:5" ht="14.25" customHeight="1">
      <c r="A607" s="32"/>
      <c r="B607" s="32"/>
      <c r="C607" s="32"/>
      <c r="D607" s="32"/>
      <c r="E607" s="32"/>
    </row>
    <row r="608" spans="1:5" ht="14.25" customHeight="1">
      <c r="A608" s="32"/>
      <c r="B608" s="32"/>
      <c r="C608" s="32"/>
      <c r="D608" s="32"/>
      <c r="E608" s="32"/>
    </row>
    <row r="609" spans="1:5" ht="14.25" customHeight="1">
      <c r="A609" s="32"/>
      <c r="B609" s="32"/>
      <c r="C609" s="32"/>
      <c r="D609" s="32"/>
      <c r="E609" s="32"/>
    </row>
    <row r="610" spans="1:5" ht="14.25" customHeight="1">
      <c r="A610" s="32"/>
      <c r="B610" s="32"/>
      <c r="C610" s="32"/>
      <c r="D610" s="32"/>
      <c r="E610" s="32"/>
    </row>
    <row r="611" spans="1:5" ht="14.25" customHeight="1">
      <c r="A611" s="32"/>
      <c r="B611" s="32"/>
      <c r="C611" s="32"/>
      <c r="D611" s="32"/>
      <c r="E611" s="32"/>
    </row>
    <row r="612" spans="1:5" ht="14.25" customHeight="1">
      <c r="A612" s="32"/>
      <c r="B612" s="32"/>
      <c r="C612" s="32"/>
      <c r="D612" s="32"/>
      <c r="E612" s="32"/>
    </row>
    <row r="613" spans="1:5" ht="14.25" customHeight="1">
      <c r="A613" s="32"/>
      <c r="B613" s="32"/>
      <c r="C613" s="32"/>
      <c r="D613" s="32"/>
      <c r="E613" s="32"/>
    </row>
    <row r="614" spans="1:5" ht="14.25" customHeight="1">
      <c r="A614" s="32"/>
      <c r="B614" s="32"/>
      <c r="C614" s="32"/>
      <c r="D614" s="32"/>
      <c r="E614" s="32"/>
    </row>
    <row r="615" spans="1:5" ht="14.25" customHeight="1">
      <c r="A615" s="32"/>
      <c r="B615" s="32"/>
      <c r="C615" s="32"/>
      <c r="D615" s="32"/>
      <c r="E615" s="32"/>
    </row>
    <row r="616" spans="1:5" ht="14.25" customHeight="1">
      <c r="A616" s="32"/>
      <c r="B616" s="32"/>
      <c r="C616" s="32"/>
      <c r="D616" s="32"/>
      <c r="E616" s="32"/>
    </row>
    <row r="617" spans="1:5" ht="14.25" customHeight="1">
      <c r="A617" s="32"/>
      <c r="B617" s="32"/>
      <c r="C617" s="32"/>
      <c r="D617" s="32"/>
      <c r="E617" s="32"/>
    </row>
    <row r="618" spans="1:5" ht="14.25" customHeight="1">
      <c r="A618" s="32"/>
      <c r="B618" s="32"/>
      <c r="C618" s="32"/>
      <c r="D618" s="32"/>
      <c r="E618" s="32"/>
    </row>
    <row r="619" spans="1:5" ht="14.25" customHeight="1">
      <c r="A619" s="32"/>
      <c r="B619" s="32"/>
      <c r="C619" s="32"/>
      <c r="D619" s="32"/>
      <c r="E619" s="32"/>
    </row>
    <row r="620" spans="1:5" ht="14.25" customHeight="1">
      <c r="A620" s="32"/>
      <c r="B620" s="32"/>
      <c r="C620" s="32"/>
      <c r="D620" s="32"/>
      <c r="E620" s="32"/>
    </row>
    <row r="621" spans="1:5" ht="14.25" customHeight="1">
      <c r="A621" s="32"/>
      <c r="B621" s="32"/>
      <c r="C621" s="32"/>
      <c r="D621" s="32"/>
      <c r="E621" s="32"/>
    </row>
    <row r="622" spans="1:5" ht="14.25" customHeight="1">
      <c r="A622" s="32"/>
      <c r="B622" s="32"/>
      <c r="C622" s="32"/>
      <c r="D622" s="32"/>
      <c r="E622" s="32"/>
    </row>
    <row r="623" spans="1:5" ht="14.25" customHeight="1">
      <c r="A623" s="32"/>
      <c r="B623" s="32"/>
      <c r="C623" s="32"/>
      <c r="D623" s="32"/>
      <c r="E623" s="32"/>
    </row>
    <row r="624" spans="1:5" ht="14.25" customHeight="1">
      <c r="A624" s="32"/>
      <c r="B624" s="32"/>
      <c r="C624" s="32"/>
      <c r="D624" s="32"/>
      <c r="E624" s="32"/>
    </row>
    <row r="625" spans="1:5" ht="14.25" customHeight="1">
      <c r="A625" s="32"/>
      <c r="B625" s="32"/>
      <c r="C625" s="32"/>
      <c r="D625" s="32"/>
      <c r="E625" s="32"/>
    </row>
    <row r="626" spans="1:5" ht="14.25" customHeight="1">
      <c r="A626" s="32"/>
      <c r="B626" s="32"/>
      <c r="C626" s="32"/>
      <c r="D626" s="32"/>
      <c r="E626" s="32"/>
    </row>
    <row r="627" spans="1:5" ht="14.25" customHeight="1">
      <c r="A627" s="32"/>
      <c r="B627" s="32"/>
      <c r="C627" s="32"/>
      <c r="D627" s="32"/>
      <c r="E627" s="32"/>
    </row>
    <row r="628" spans="1:5" ht="14.25" customHeight="1">
      <c r="A628" s="32"/>
      <c r="B628" s="32"/>
      <c r="C628" s="32"/>
      <c r="D628" s="32"/>
      <c r="E628" s="32"/>
    </row>
    <row r="629" spans="1:5" ht="14.25" customHeight="1">
      <c r="A629" s="32"/>
      <c r="B629" s="32"/>
      <c r="C629" s="32"/>
      <c r="D629" s="32"/>
      <c r="E629" s="32"/>
    </row>
    <row r="630" spans="1:5" ht="14.25" customHeight="1">
      <c r="A630" s="32"/>
      <c r="B630" s="32"/>
      <c r="C630" s="32"/>
      <c r="D630" s="32"/>
      <c r="E630" s="32"/>
    </row>
    <row r="631" spans="1:5" ht="14.25" customHeight="1">
      <c r="A631" s="32"/>
      <c r="B631" s="32"/>
      <c r="C631" s="32"/>
      <c r="D631" s="32"/>
      <c r="E631" s="32"/>
    </row>
    <row r="632" spans="1:5" ht="14.25" customHeight="1">
      <c r="A632" s="32"/>
      <c r="B632" s="32"/>
      <c r="C632" s="32"/>
      <c r="D632" s="32"/>
      <c r="E632" s="32"/>
    </row>
    <row r="633" spans="1:5" ht="14.25" customHeight="1">
      <c r="A633" s="32"/>
      <c r="B633" s="32"/>
      <c r="C633" s="32"/>
      <c r="D633" s="32"/>
      <c r="E633" s="32"/>
    </row>
    <row r="634" spans="1:5" ht="14.25" customHeight="1">
      <c r="A634" s="32"/>
      <c r="B634" s="32"/>
      <c r="C634" s="32"/>
      <c r="D634" s="32"/>
      <c r="E634" s="32"/>
    </row>
    <row r="635" spans="1:5" ht="14.25" customHeight="1">
      <c r="A635" s="32"/>
      <c r="B635" s="32"/>
      <c r="C635" s="32"/>
      <c r="D635" s="32"/>
      <c r="E635" s="32"/>
    </row>
    <row r="636" spans="1:5" ht="14.25" customHeight="1">
      <c r="A636" s="32"/>
      <c r="B636" s="32"/>
      <c r="C636" s="32"/>
      <c r="D636" s="32"/>
      <c r="E636" s="32"/>
    </row>
    <row r="637" spans="1:5" ht="14.25" customHeight="1">
      <c r="A637" s="32"/>
      <c r="B637" s="32"/>
      <c r="C637" s="32"/>
      <c r="D637" s="32"/>
      <c r="E637" s="32"/>
    </row>
    <row r="638" spans="1:5" ht="14.25" customHeight="1">
      <c r="A638" s="32"/>
      <c r="B638" s="32"/>
      <c r="C638" s="32"/>
      <c r="D638" s="32"/>
      <c r="E638" s="32"/>
    </row>
    <row r="639" spans="1:5" ht="14.25" customHeight="1">
      <c r="A639" s="32"/>
      <c r="B639" s="32"/>
      <c r="C639" s="32"/>
      <c r="D639" s="32"/>
      <c r="E639" s="32"/>
    </row>
    <row r="640" spans="1:5" ht="14.25" customHeight="1">
      <c r="A640" s="32"/>
      <c r="B640" s="32"/>
      <c r="C640" s="32"/>
      <c r="D640" s="32"/>
      <c r="E640" s="32"/>
    </row>
    <row r="641" spans="1:5" ht="14.25" customHeight="1">
      <c r="A641" s="32"/>
      <c r="B641" s="32"/>
      <c r="C641" s="32"/>
      <c r="D641" s="32"/>
      <c r="E641" s="32"/>
    </row>
    <row r="642" spans="1:5" ht="14.25" customHeight="1">
      <c r="A642" s="32"/>
      <c r="B642" s="32"/>
      <c r="C642" s="32"/>
      <c r="D642" s="32"/>
      <c r="E642" s="32"/>
    </row>
    <row r="643" spans="1:5" ht="14.25" customHeight="1">
      <c r="A643" s="32"/>
      <c r="B643" s="32"/>
      <c r="C643" s="32"/>
      <c r="D643" s="32"/>
      <c r="E643" s="32"/>
    </row>
    <row r="644" spans="1:5" ht="14.25" customHeight="1">
      <c r="A644" s="32"/>
      <c r="B644" s="32"/>
      <c r="C644" s="32"/>
      <c r="D644" s="32"/>
      <c r="E644" s="32"/>
    </row>
    <row r="645" spans="1:5" ht="14.25" customHeight="1">
      <c r="A645" s="32"/>
      <c r="B645" s="32"/>
      <c r="C645" s="32"/>
      <c r="D645" s="32"/>
      <c r="E645" s="32"/>
    </row>
    <row r="646" spans="1:5" ht="14.25" customHeight="1">
      <c r="A646" s="32"/>
      <c r="B646" s="32"/>
      <c r="C646" s="32"/>
      <c r="D646" s="32"/>
      <c r="E646" s="32"/>
    </row>
    <row r="647" spans="1:5" ht="14.25" customHeight="1">
      <c r="A647" s="32"/>
      <c r="B647" s="32"/>
      <c r="C647" s="32"/>
      <c r="D647" s="32"/>
      <c r="E647" s="32"/>
    </row>
    <row r="648" spans="1:5" ht="14.25" customHeight="1">
      <c r="A648" s="32"/>
      <c r="B648" s="32"/>
      <c r="C648" s="32"/>
      <c r="D648" s="32"/>
      <c r="E648" s="32"/>
    </row>
    <row r="649" spans="1:5" ht="14.25" customHeight="1">
      <c r="A649" s="32"/>
      <c r="B649" s="32"/>
      <c r="C649" s="32"/>
      <c r="D649" s="32"/>
      <c r="E649" s="32"/>
    </row>
    <row r="650" spans="1:5" ht="14.25" customHeight="1">
      <c r="A650" s="32"/>
      <c r="B650" s="32"/>
      <c r="C650" s="32"/>
      <c r="D650" s="32"/>
      <c r="E650" s="32"/>
    </row>
    <row r="651" spans="1:5" ht="14.25" customHeight="1">
      <c r="A651" s="32"/>
      <c r="B651" s="32"/>
      <c r="C651" s="32"/>
      <c r="D651" s="32"/>
      <c r="E651" s="32"/>
    </row>
    <row r="652" spans="1:5" ht="14.25" customHeight="1">
      <c r="A652" s="32"/>
      <c r="B652" s="32"/>
      <c r="C652" s="32"/>
      <c r="D652" s="32"/>
      <c r="E652" s="32"/>
    </row>
    <row r="653" spans="1:5" ht="14.25" customHeight="1">
      <c r="A653" s="32"/>
      <c r="B653" s="32"/>
      <c r="C653" s="32"/>
      <c r="D653" s="32"/>
      <c r="E653" s="32"/>
    </row>
    <row r="654" spans="1:5" ht="14.25" customHeight="1">
      <c r="A654" s="32"/>
      <c r="B654" s="32"/>
      <c r="C654" s="32"/>
      <c r="D654" s="32"/>
      <c r="E654" s="32"/>
    </row>
    <row r="655" spans="1:5" ht="14.25" customHeight="1">
      <c r="A655" s="32"/>
      <c r="B655" s="32"/>
      <c r="C655" s="32"/>
      <c r="D655" s="32"/>
      <c r="E655" s="32"/>
    </row>
    <row r="656" spans="1:5" ht="14.25" customHeight="1">
      <c r="A656" s="32"/>
      <c r="B656" s="32"/>
      <c r="C656" s="32"/>
      <c r="D656" s="32"/>
      <c r="E656" s="32"/>
    </row>
    <row r="657" spans="1:5" ht="14.25" customHeight="1">
      <c r="A657" s="32"/>
      <c r="B657" s="32"/>
      <c r="C657" s="32"/>
      <c r="D657" s="32"/>
      <c r="E657" s="32"/>
    </row>
    <row r="658" spans="1:5" ht="14.25" customHeight="1">
      <c r="A658" s="32"/>
      <c r="B658" s="32"/>
      <c r="C658" s="32"/>
      <c r="D658" s="32"/>
      <c r="E658" s="32"/>
    </row>
    <row r="659" spans="1:5" ht="14.25" customHeight="1">
      <c r="A659" s="32"/>
      <c r="B659" s="32"/>
      <c r="C659" s="32"/>
      <c r="D659" s="32"/>
      <c r="E659" s="32"/>
    </row>
    <row r="660" spans="1:5" ht="14.25" customHeight="1">
      <c r="A660" s="32"/>
      <c r="B660" s="32"/>
      <c r="C660" s="32"/>
      <c r="D660" s="32"/>
      <c r="E660" s="32"/>
    </row>
    <row r="661" spans="1:5" ht="14.25" customHeight="1">
      <c r="A661" s="32"/>
      <c r="B661" s="32"/>
      <c r="C661" s="32"/>
      <c r="D661" s="32"/>
      <c r="E661" s="32"/>
    </row>
    <row r="662" spans="1:5" ht="14.25" customHeight="1">
      <c r="A662" s="32"/>
      <c r="B662" s="32"/>
      <c r="C662" s="32"/>
      <c r="D662" s="32"/>
      <c r="E662" s="32"/>
    </row>
    <row r="663" spans="1:5" ht="14.25" customHeight="1">
      <c r="A663" s="32"/>
      <c r="B663" s="32"/>
      <c r="C663" s="32"/>
      <c r="D663" s="32"/>
      <c r="E663" s="32"/>
    </row>
    <row r="664" spans="1:5" ht="14.25" customHeight="1">
      <c r="A664" s="32"/>
      <c r="B664" s="32"/>
      <c r="C664" s="32"/>
      <c r="D664" s="32"/>
      <c r="E664" s="32"/>
    </row>
    <row r="665" spans="1:5" ht="14.25" customHeight="1">
      <c r="A665" s="32"/>
      <c r="B665" s="32"/>
      <c r="C665" s="32"/>
      <c r="D665" s="32"/>
      <c r="E665" s="32"/>
    </row>
    <row r="666" spans="1:5" ht="14.25" customHeight="1">
      <c r="A666" s="32"/>
      <c r="B666" s="32"/>
      <c r="C666" s="32"/>
      <c r="D666" s="32"/>
      <c r="E666" s="32"/>
    </row>
    <row r="667" spans="1:5" ht="14.25" customHeight="1">
      <c r="A667" s="32"/>
      <c r="B667" s="32"/>
      <c r="C667" s="32"/>
      <c r="D667" s="32"/>
      <c r="E667" s="32"/>
    </row>
    <row r="668" spans="1:5" ht="14.25" customHeight="1">
      <c r="A668" s="32"/>
      <c r="B668" s="32"/>
      <c r="C668" s="32"/>
      <c r="D668" s="32"/>
      <c r="E668" s="32"/>
    </row>
    <row r="669" spans="1:5" ht="14.25" customHeight="1">
      <c r="A669" s="32"/>
      <c r="B669" s="32"/>
      <c r="C669" s="32"/>
      <c r="D669" s="32"/>
      <c r="E669" s="32"/>
    </row>
    <row r="670" spans="1:5" ht="14.25" customHeight="1">
      <c r="A670" s="32"/>
      <c r="B670" s="32"/>
      <c r="C670" s="32"/>
      <c r="D670" s="32"/>
      <c r="E670" s="32"/>
    </row>
    <row r="671" spans="1:5" ht="14.25" customHeight="1">
      <c r="A671" s="32"/>
      <c r="B671" s="32"/>
      <c r="C671" s="32"/>
      <c r="D671" s="32"/>
      <c r="E671" s="32"/>
    </row>
    <row r="672" spans="1:5" ht="14.25" customHeight="1">
      <c r="A672" s="32"/>
      <c r="B672" s="32"/>
      <c r="C672" s="32"/>
      <c r="D672" s="32"/>
      <c r="E672" s="32"/>
    </row>
    <row r="673" spans="1:5" ht="14.25" customHeight="1">
      <c r="A673" s="32"/>
      <c r="B673" s="32"/>
      <c r="C673" s="32"/>
      <c r="D673" s="32"/>
      <c r="E673" s="32"/>
    </row>
    <row r="674" spans="1:5" ht="14.25" customHeight="1">
      <c r="A674" s="32"/>
      <c r="B674" s="32"/>
      <c r="C674" s="32"/>
      <c r="D674" s="32"/>
      <c r="E674" s="32"/>
    </row>
    <row r="675" spans="1:5" ht="14.25" customHeight="1">
      <c r="A675" s="32"/>
      <c r="B675" s="32"/>
      <c r="C675" s="32"/>
      <c r="D675" s="32"/>
      <c r="E675" s="32"/>
    </row>
    <row r="676" spans="1:5" ht="14.25" customHeight="1">
      <c r="A676" s="32"/>
      <c r="B676" s="32"/>
      <c r="C676" s="32"/>
      <c r="D676" s="32"/>
      <c r="E676" s="32"/>
    </row>
    <row r="677" spans="1:5" ht="14.25" customHeight="1">
      <c r="A677" s="32"/>
      <c r="B677" s="32"/>
      <c r="C677" s="32"/>
      <c r="D677" s="32"/>
      <c r="E677" s="32"/>
    </row>
    <row r="678" spans="1:5" ht="14.25" customHeight="1">
      <c r="A678" s="32"/>
      <c r="B678" s="32"/>
      <c r="C678" s="32"/>
      <c r="D678" s="32"/>
      <c r="E678" s="32"/>
    </row>
    <row r="679" spans="1:5" ht="14.25" customHeight="1">
      <c r="A679" s="32"/>
      <c r="B679" s="32"/>
      <c r="C679" s="32"/>
      <c r="D679" s="32"/>
      <c r="E679" s="32"/>
    </row>
    <row r="680" spans="1:5" ht="14.25" customHeight="1">
      <c r="A680" s="32"/>
      <c r="B680" s="32"/>
      <c r="C680" s="32"/>
      <c r="D680" s="32"/>
      <c r="E680" s="32"/>
    </row>
    <row r="681" spans="1:5" ht="14.25" customHeight="1">
      <c r="A681" s="32"/>
      <c r="B681" s="32"/>
      <c r="C681" s="32"/>
      <c r="D681" s="32"/>
      <c r="E681" s="32"/>
    </row>
    <row r="682" spans="1:5" ht="14.25" customHeight="1">
      <c r="A682" s="32"/>
      <c r="B682" s="32"/>
      <c r="C682" s="32"/>
      <c r="D682" s="32"/>
      <c r="E682" s="32"/>
    </row>
    <row r="683" spans="1:5" ht="14.25" customHeight="1">
      <c r="A683" s="32"/>
      <c r="B683" s="32"/>
      <c r="C683" s="32"/>
      <c r="D683" s="32"/>
      <c r="E683" s="32"/>
    </row>
    <row r="684" spans="1:5" ht="14.25" customHeight="1">
      <c r="A684" s="32"/>
      <c r="B684" s="32"/>
      <c r="C684" s="32"/>
      <c r="D684" s="32"/>
      <c r="E684" s="32"/>
    </row>
    <row r="685" spans="1:5" ht="14.25" customHeight="1">
      <c r="A685" s="32"/>
      <c r="B685" s="32"/>
      <c r="C685" s="32"/>
      <c r="D685" s="32"/>
      <c r="E685" s="32"/>
    </row>
    <row r="686" spans="1:5" ht="14.25" customHeight="1">
      <c r="A686" s="32"/>
      <c r="B686" s="32"/>
      <c r="C686" s="32"/>
      <c r="D686" s="32"/>
      <c r="E686" s="32"/>
    </row>
    <row r="687" spans="1:5" ht="14.25" customHeight="1">
      <c r="A687" s="32"/>
      <c r="B687" s="32"/>
      <c r="C687" s="32"/>
      <c r="D687" s="32"/>
      <c r="E687" s="32"/>
    </row>
    <row r="688" spans="1:5" ht="14.25" customHeight="1">
      <c r="A688" s="32"/>
      <c r="B688" s="32"/>
      <c r="C688" s="32"/>
      <c r="D688" s="32"/>
      <c r="E688" s="32"/>
    </row>
    <row r="689" spans="1:5" ht="14.25" customHeight="1">
      <c r="A689" s="32"/>
      <c r="B689" s="32"/>
      <c r="C689" s="32"/>
      <c r="D689" s="32"/>
      <c r="E689" s="32"/>
    </row>
    <row r="690" spans="1:5" ht="14.25" customHeight="1">
      <c r="A690" s="32"/>
      <c r="B690" s="32"/>
      <c r="C690" s="32"/>
      <c r="D690" s="32"/>
      <c r="E690" s="32"/>
    </row>
    <row r="691" spans="1:5" ht="14.25" customHeight="1">
      <c r="A691" s="32"/>
      <c r="B691" s="32"/>
      <c r="C691" s="32"/>
      <c r="D691" s="32"/>
      <c r="E691" s="32"/>
    </row>
    <row r="692" spans="1:5" ht="14.25" customHeight="1">
      <c r="A692" s="32"/>
      <c r="B692" s="32"/>
      <c r="C692" s="32"/>
      <c r="D692" s="32"/>
      <c r="E692" s="32"/>
    </row>
    <row r="693" spans="1:5" ht="14.25" customHeight="1">
      <c r="A693" s="32"/>
      <c r="B693" s="32"/>
      <c r="C693" s="32"/>
      <c r="D693" s="32"/>
      <c r="E693" s="32"/>
    </row>
    <row r="694" spans="1:5" ht="14.25" customHeight="1">
      <c r="A694" s="32"/>
      <c r="B694" s="32"/>
      <c r="C694" s="32"/>
      <c r="D694" s="32"/>
      <c r="E694" s="32"/>
    </row>
    <row r="695" spans="1:5" ht="14.25" customHeight="1">
      <c r="A695" s="32"/>
      <c r="B695" s="32"/>
      <c r="C695" s="32"/>
      <c r="D695" s="32"/>
      <c r="E695" s="32"/>
    </row>
    <row r="696" spans="1:5" ht="14.25" customHeight="1">
      <c r="A696" s="32"/>
      <c r="B696" s="32"/>
      <c r="C696" s="32"/>
      <c r="D696" s="32"/>
      <c r="E696" s="32"/>
    </row>
    <row r="697" spans="1:5" ht="14.25" customHeight="1">
      <c r="A697" s="32"/>
      <c r="B697" s="32"/>
      <c r="C697" s="32"/>
      <c r="D697" s="32"/>
      <c r="E697" s="32"/>
    </row>
    <row r="698" spans="1:5" ht="14.25" customHeight="1">
      <c r="A698" s="32"/>
      <c r="B698" s="32"/>
      <c r="C698" s="32"/>
      <c r="D698" s="32"/>
      <c r="E698" s="32"/>
    </row>
    <row r="699" spans="1:5" ht="14.25" customHeight="1">
      <c r="A699" s="32"/>
      <c r="B699" s="32"/>
      <c r="C699" s="32"/>
      <c r="D699" s="32"/>
      <c r="E699" s="32"/>
    </row>
    <row r="700" spans="1:5" ht="14.25" customHeight="1">
      <c r="A700" s="32"/>
      <c r="B700" s="32"/>
      <c r="C700" s="32"/>
      <c r="D700" s="32"/>
      <c r="E700" s="32"/>
    </row>
    <row r="701" spans="1:5" ht="14.25" customHeight="1">
      <c r="A701" s="32"/>
      <c r="B701" s="32"/>
      <c r="C701" s="32"/>
      <c r="D701" s="32"/>
      <c r="E701" s="32"/>
    </row>
    <row r="702" spans="1:5" ht="14.25" customHeight="1">
      <c r="A702" s="32"/>
      <c r="B702" s="32"/>
      <c r="C702" s="32"/>
      <c r="D702" s="32"/>
      <c r="E702" s="32"/>
    </row>
    <row r="703" spans="1:5" ht="14.25" customHeight="1">
      <c r="A703" s="32"/>
      <c r="B703" s="32"/>
      <c r="C703" s="32"/>
      <c r="D703" s="32"/>
      <c r="E703" s="32"/>
    </row>
    <row r="704" spans="1:5" ht="14.25" customHeight="1">
      <c r="A704" s="32"/>
      <c r="B704" s="32"/>
      <c r="C704" s="32"/>
      <c r="D704" s="32"/>
      <c r="E704" s="32"/>
    </row>
    <row r="705" spans="1:5" ht="14.25" customHeight="1">
      <c r="A705" s="32"/>
      <c r="B705" s="32"/>
      <c r="C705" s="32"/>
      <c r="D705" s="32"/>
      <c r="E705" s="32"/>
    </row>
    <row r="706" spans="1:5" ht="14.25" customHeight="1">
      <c r="A706" s="32"/>
      <c r="B706" s="32"/>
      <c r="C706" s="32"/>
      <c r="D706" s="32"/>
      <c r="E706" s="32"/>
    </row>
    <row r="707" spans="1:5" ht="14.25" customHeight="1">
      <c r="A707" s="32"/>
      <c r="B707" s="32"/>
      <c r="C707" s="32"/>
      <c r="D707" s="32"/>
      <c r="E707" s="32"/>
    </row>
    <row r="708" spans="1:5" ht="14.25" customHeight="1">
      <c r="A708" s="32"/>
      <c r="B708" s="32"/>
      <c r="C708" s="32"/>
      <c r="D708" s="32"/>
      <c r="E708" s="32"/>
    </row>
    <row r="709" spans="1:5" ht="14.25" customHeight="1">
      <c r="A709" s="32"/>
      <c r="B709" s="32"/>
      <c r="C709" s="32"/>
      <c r="D709" s="32"/>
      <c r="E709" s="32"/>
    </row>
    <row r="710" spans="1:5" ht="14.25" customHeight="1">
      <c r="A710" s="32"/>
      <c r="B710" s="32"/>
      <c r="C710" s="32"/>
      <c r="D710" s="32"/>
      <c r="E710" s="32"/>
    </row>
    <row r="711" spans="1:5" ht="14.25" customHeight="1">
      <c r="A711" s="32"/>
      <c r="B711" s="32"/>
      <c r="C711" s="32"/>
      <c r="D711" s="32"/>
      <c r="E711" s="32"/>
    </row>
    <row r="712" spans="1:5" ht="14.25" customHeight="1">
      <c r="A712" s="32"/>
      <c r="B712" s="32"/>
      <c r="C712" s="32"/>
      <c r="D712" s="32"/>
      <c r="E712" s="32"/>
    </row>
    <row r="713" spans="1:5" ht="14.25" customHeight="1">
      <c r="A713" s="32"/>
      <c r="B713" s="32"/>
      <c r="C713" s="32"/>
      <c r="D713" s="32"/>
      <c r="E713" s="32"/>
    </row>
    <row r="714" spans="1:5" ht="14.25" customHeight="1">
      <c r="A714" s="32"/>
      <c r="B714" s="32"/>
      <c r="C714" s="32"/>
      <c r="D714" s="32"/>
      <c r="E714" s="32"/>
    </row>
    <row r="715" spans="1:5" ht="14.25" customHeight="1">
      <c r="A715" s="32"/>
      <c r="B715" s="32"/>
      <c r="C715" s="32"/>
      <c r="D715" s="32"/>
      <c r="E715" s="32"/>
    </row>
    <row r="716" spans="1:5" ht="14.25" customHeight="1">
      <c r="A716" s="32"/>
      <c r="B716" s="32"/>
      <c r="C716" s="32"/>
      <c r="D716" s="32"/>
      <c r="E716" s="32"/>
    </row>
    <row r="717" spans="1:5" ht="14.25" customHeight="1">
      <c r="A717" s="32"/>
      <c r="B717" s="32"/>
      <c r="C717" s="32"/>
      <c r="D717" s="32"/>
      <c r="E717" s="32"/>
    </row>
    <row r="718" spans="1:5" ht="14.25" customHeight="1">
      <c r="A718" s="32"/>
      <c r="B718" s="32"/>
      <c r="C718" s="32"/>
      <c r="D718" s="32"/>
      <c r="E718" s="32"/>
    </row>
    <row r="719" spans="1:5" ht="14.25" customHeight="1">
      <c r="A719" s="32"/>
      <c r="B719" s="32"/>
      <c r="C719" s="32"/>
      <c r="D719" s="32"/>
      <c r="E719" s="32"/>
    </row>
    <row r="720" spans="1:5" ht="14.25" customHeight="1">
      <c r="A720" s="32"/>
      <c r="B720" s="32"/>
      <c r="C720" s="32"/>
      <c r="D720" s="32"/>
      <c r="E720" s="32"/>
    </row>
    <row r="721" spans="1:5" ht="14.25" customHeight="1">
      <c r="A721" s="32"/>
      <c r="B721" s="32"/>
      <c r="C721" s="32"/>
      <c r="D721" s="32"/>
      <c r="E721" s="32"/>
    </row>
    <row r="722" spans="1:5" ht="14.25" customHeight="1">
      <c r="A722" s="32"/>
      <c r="B722" s="32"/>
      <c r="C722" s="32"/>
      <c r="D722" s="32"/>
      <c r="E722" s="32"/>
    </row>
    <row r="723" spans="1:5" ht="14.25" customHeight="1">
      <c r="A723" s="32"/>
      <c r="B723" s="32"/>
      <c r="C723" s="32"/>
      <c r="D723" s="32"/>
      <c r="E723" s="32"/>
    </row>
    <row r="724" spans="1:5" ht="14.25" customHeight="1">
      <c r="A724" s="32"/>
      <c r="B724" s="32"/>
      <c r="C724" s="32"/>
      <c r="D724" s="32"/>
      <c r="E724" s="32"/>
    </row>
    <row r="725" spans="1:5" ht="14.25" customHeight="1">
      <c r="A725" s="32"/>
      <c r="B725" s="32"/>
      <c r="C725" s="32"/>
      <c r="D725" s="32"/>
      <c r="E725" s="32"/>
    </row>
    <row r="726" spans="1:5" ht="14.25" customHeight="1">
      <c r="A726" s="32"/>
      <c r="B726" s="32"/>
      <c r="C726" s="32"/>
      <c r="D726" s="32"/>
      <c r="E726" s="32"/>
    </row>
    <row r="727" spans="1:5" ht="14.25" customHeight="1">
      <c r="A727" s="32"/>
      <c r="B727" s="32"/>
      <c r="C727" s="32"/>
      <c r="D727" s="32"/>
      <c r="E727" s="32"/>
    </row>
    <row r="728" spans="1:5" ht="14.25" customHeight="1">
      <c r="A728" s="32"/>
      <c r="B728" s="32"/>
      <c r="C728" s="32"/>
      <c r="D728" s="32"/>
      <c r="E728" s="32"/>
    </row>
    <row r="729" spans="1:5" ht="14.25" customHeight="1">
      <c r="A729" s="32"/>
      <c r="B729" s="32"/>
      <c r="C729" s="32"/>
      <c r="D729" s="32"/>
      <c r="E729" s="32"/>
    </row>
    <row r="730" spans="1:5" ht="14.25" customHeight="1">
      <c r="A730" s="32"/>
      <c r="B730" s="32"/>
      <c r="C730" s="32"/>
      <c r="D730" s="32"/>
      <c r="E730" s="32"/>
    </row>
    <row r="731" spans="1:5" ht="14.25" customHeight="1">
      <c r="A731" s="32"/>
      <c r="B731" s="32"/>
      <c r="C731" s="32"/>
      <c r="D731" s="32"/>
      <c r="E731" s="32"/>
    </row>
    <row r="732" spans="1:5" ht="14.25" customHeight="1">
      <c r="A732" s="32"/>
      <c r="B732" s="32"/>
      <c r="C732" s="32"/>
      <c r="D732" s="32"/>
      <c r="E732" s="32"/>
    </row>
    <row r="733" spans="1:5" ht="14.25" customHeight="1">
      <c r="A733" s="32"/>
      <c r="B733" s="32"/>
      <c r="C733" s="32"/>
      <c r="D733" s="32"/>
      <c r="E733" s="32"/>
    </row>
    <row r="734" spans="1:5" ht="14.25" customHeight="1">
      <c r="A734" s="32"/>
      <c r="B734" s="32"/>
      <c r="C734" s="32"/>
      <c r="D734" s="32"/>
      <c r="E734" s="32"/>
    </row>
    <row r="735" spans="1:5" ht="14.25" customHeight="1">
      <c r="A735" s="32"/>
      <c r="B735" s="32"/>
      <c r="C735" s="32"/>
      <c r="D735" s="32"/>
      <c r="E735" s="32"/>
    </row>
    <row r="736" spans="1:5" ht="14.25" customHeight="1">
      <c r="A736" s="32"/>
      <c r="B736" s="32"/>
      <c r="C736" s="32"/>
      <c r="D736" s="32"/>
      <c r="E736" s="32"/>
    </row>
    <row r="737" spans="1:5" ht="14.25" customHeight="1">
      <c r="A737" s="32"/>
      <c r="B737" s="32"/>
      <c r="C737" s="32"/>
      <c r="D737" s="32"/>
      <c r="E737" s="32"/>
    </row>
    <row r="738" spans="1:5" ht="14.25" customHeight="1">
      <c r="A738" s="32"/>
      <c r="B738" s="32"/>
      <c r="C738" s="32"/>
      <c r="D738" s="32"/>
      <c r="E738" s="32"/>
    </row>
    <row r="739" spans="1:5" ht="14.25" customHeight="1">
      <c r="A739" s="32"/>
      <c r="B739" s="32"/>
      <c r="C739" s="32"/>
      <c r="D739" s="32"/>
      <c r="E739" s="32"/>
    </row>
    <row r="740" spans="1:5" ht="14.25" customHeight="1">
      <c r="A740" s="32"/>
      <c r="B740" s="32"/>
      <c r="C740" s="32"/>
      <c r="D740" s="32"/>
      <c r="E740" s="32"/>
    </row>
    <row r="741" spans="1:5" ht="14.25" customHeight="1">
      <c r="A741" s="32"/>
      <c r="B741" s="32"/>
      <c r="C741" s="32"/>
      <c r="D741" s="32"/>
      <c r="E741" s="32"/>
    </row>
    <row r="742" spans="1:5" ht="14.25" customHeight="1">
      <c r="A742" s="32"/>
      <c r="B742" s="32"/>
      <c r="C742" s="32"/>
      <c r="D742" s="32"/>
      <c r="E742" s="32"/>
    </row>
    <row r="743" spans="1:5" ht="14.25" customHeight="1">
      <c r="A743" s="32"/>
      <c r="B743" s="32"/>
      <c r="C743" s="32"/>
      <c r="D743" s="32"/>
      <c r="E743" s="32"/>
    </row>
    <row r="744" spans="1:5" ht="14.25" customHeight="1">
      <c r="A744" s="32"/>
      <c r="B744" s="32"/>
      <c r="C744" s="32"/>
      <c r="D744" s="32"/>
      <c r="E744" s="32"/>
    </row>
    <row r="745" spans="1:5" ht="14.25" customHeight="1">
      <c r="A745" s="32"/>
      <c r="B745" s="32"/>
      <c r="C745" s="32"/>
      <c r="D745" s="32"/>
      <c r="E745" s="32"/>
    </row>
    <row r="746" spans="1:5" ht="14.25" customHeight="1">
      <c r="A746" s="32"/>
      <c r="B746" s="32"/>
      <c r="C746" s="32"/>
      <c r="D746" s="32"/>
      <c r="E746" s="32"/>
    </row>
    <row r="747" spans="1:5" ht="14.25" customHeight="1">
      <c r="A747" s="32"/>
      <c r="B747" s="32"/>
      <c r="C747" s="32"/>
      <c r="D747" s="32"/>
      <c r="E747" s="32"/>
    </row>
    <row r="748" spans="1:5" ht="14.25" customHeight="1">
      <c r="A748" s="32"/>
      <c r="B748" s="32"/>
      <c r="C748" s="32"/>
      <c r="D748" s="32"/>
      <c r="E748" s="32"/>
    </row>
    <row r="749" spans="1:5" ht="14.25" customHeight="1">
      <c r="A749" s="32"/>
      <c r="B749" s="32"/>
      <c r="C749" s="32"/>
      <c r="D749" s="32"/>
      <c r="E749" s="32"/>
    </row>
    <row r="750" spans="1:5" ht="14.25" customHeight="1">
      <c r="A750" s="32"/>
      <c r="B750" s="32"/>
      <c r="C750" s="32"/>
      <c r="D750" s="32"/>
      <c r="E750" s="32"/>
    </row>
    <row r="751" spans="1:5" ht="14.25" customHeight="1">
      <c r="A751" s="32"/>
      <c r="B751" s="32"/>
      <c r="C751" s="32"/>
      <c r="D751" s="32"/>
      <c r="E751" s="32"/>
    </row>
    <row r="752" spans="1:5" ht="14.25" customHeight="1">
      <c r="A752" s="32"/>
      <c r="B752" s="32"/>
      <c r="C752" s="32"/>
      <c r="D752" s="32"/>
      <c r="E752" s="32"/>
    </row>
    <row r="753" spans="1:5" ht="14.25" customHeight="1">
      <c r="A753" s="32"/>
      <c r="B753" s="32"/>
      <c r="C753" s="32"/>
      <c r="D753" s="32"/>
      <c r="E753" s="32"/>
    </row>
    <row r="754" spans="1:5" ht="14.25" customHeight="1">
      <c r="A754" s="32"/>
      <c r="B754" s="32"/>
      <c r="C754" s="32"/>
      <c r="D754" s="32"/>
      <c r="E754" s="32"/>
    </row>
    <row r="755" spans="1:5" ht="14.25" customHeight="1">
      <c r="A755" s="32"/>
      <c r="B755" s="32"/>
      <c r="C755" s="32"/>
      <c r="D755" s="32"/>
      <c r="E755" s="32"/>
    </row>
    <row r="756" spans="1:5" ht="14.25" customHeight="1">
      <c r="A756" s="32"/>
      <c r="B756" s="32"/>
      <c r="C756" s="32"/>
      <c r="D756" s="32"/>
      <c r="E756" s="32"/>
    </row>
    <row r="757" spans="1:5" ht="14.25" customHeight="1">
      <c r="A757" s="32"/>
      <c r="B757" s="32"/>
      <c r="C757" s="32"/>
      <c r="D757" s="32"/>
      <c r="E757" s="32"/>
    </row>
    <row r="758" spans="1:5" ht="14.25" customHeight="1">
      <c r="A758" s="32"/>
      <c r="B758" s="32"/>
      <c r="C758" s="32"/>
      <c r="D758" s="32"/>
      <c r="E758" s="32"/>
    </row>
    <row r="759" spans="1:5" ht="14.25" customHeight="1">
      <c r="A759" s="32"/>
      <c r="B759" s="32"/>
      <c r="C759" s="32"/>
      <c r="D759" s="32"/>
      <c r="E759" s="32"/>
    </row>
    <row r="760" spans="1:5" ht="14.25" customHeight="1">
      <c r="A760" s="32"/>
      <c r="B760" s="32"/>
      <c r="C760" s="32"/>
      <c r="D760" s="32"/>
      <c r="E760" s="32"/>
    </row>
    <row r="761" spans="1:5" ht="14.25" customHeight="1">
      <c r="A761" s="32"/>
      <c r="B761" s="32"/>
      <c r="C761" s="32"/>
      <c r="D761" s="32"/>
      <c r="E761" s="32"/>
    </row>
    <row r="762" spans="1:5" ht="14.25" customHeight="1">
      <c r="A762" s="32"/>
      <c r="B762" s="32"/>
      <c r="C762" s="32"/>
      <c r="D762" s="32"/>
      <c r="E762" s="32"/>
    </row>
    <row r="763" spans="1:5" ht="14.25" customHeight="1">
      <c r="A763" s="32"/>
      <c r="B763" s="32"/>
      <c r="C763" s="32"/>
      <c r="D763" s="32"/>
      <c r="E763" s="32"/>
    </row>
    <row r="764" spans="1:5" ht="14.25" customHeight="1">
      <c r="A764" s="32"/>
      <c r="B764" s="32"/>
      <c r="C764" s="32"/>
      <c r="D764" s="32"/>
      <c r="E764" s="32"/>
    </row>
    <row r="765" spans="1:5" ht="14.25" customHeight="1">
      <c r="A765" s="32"/>
      <c r="B765" s="32"/>
      <c r="C765" s="32"/>
      <c r="D765" s="32"/>
      <c r="E765" s="32"/>
    </row>
    <row r="766" spans="1:5" ht="14.25" customHeight="1">
      <c r="A766" s="32"/>
      <c r="B766" s="32"/>
      <c r="C766" s="32"/>
      <c r="D766" s="32"/>
      <c r="E766" s="32"/>
    </row>
    <row r="767" spans="1:5" ht="14.25" customHeight="1">
      <c r="A767" s="32"/>
      <c r="B767" s="32"/>
      <c r="C767" s="32"/>
      <c r="D767" s="32"/>
      <c r="E767" s="32"/>
    </row>
    <row r="768" spans="1:5" ht="14.25" customHeight="1">
      <c r="A768" s="32"/>
      <c r="B768" s="32"/>
      <c r="C768" s="32"/>
      <c r="D768" s="32"/>
      <c r="E768" s="32"/>
    </row>
    <row r="769" spans="1:5" ht="14.25" customHeight="1">
      <c r="A769" s="32"/>
      <c r="B769" s="32"/>
      <c r="C769" s="32"/>
      <c r="D769" s="32"/>
      <c r="E769" s="32"/>
    </row>
    <row r="770" spans="1:5" ht="14.25" customHeight="1">
      <c r="A770" s="32"/>
      <c r="B770" s="32"/>
      <c r="C770" s="32"/>
      <c r="D770" s="32"/>
      <c r="E770" s="32"/>
    </row>
    <row r="771" spans="1:5" ht="14.25" customHeight="1">
      <c r="A771" s="32"/>
      <c r="B771" s="32"/>
      <c r="C771" s="32"/>
      <c r="D771" s="32"/>
      <c r="E771" s="32"/>
    </row>
    <row r="772" spans="1:5" ht="14.25" customHeight="1">
      <c r="A772" s="32"/>
      <c r="B772" s="32"/>
      <c r="C772" s="32"/>
      <c r="D772" s="32"/>
      <c r="E772" s="32"/>
    </row>
    <row r="773" spans="1:5" ht="14.25" customHeight="1">
      <c r="A773" s="32"/>
      <c r="B773" s="32"/>
      <c r="C773" s="32"/>
      <c r="D773" s="32"/>
      <c r="E773" s="32"/>
    </row>
    <row r="774" spans="1:5" ht="14.25" customHeight="1">
      <c r="A774" s="32"/>
      <c r="B774" s="32"/>
      <c r="C774" s="32"/>
      <c r="D774" s="32"/>
      <c r="E774" s="32"/>
    </row>
    <row r="775" spans="1:5" ht="14.25" customHeight="1">
      <c r="A775" s="32"/>
      <c r="B775" s="32"/>
      <c r="C775" s="32"/>
      <c r="D775" s="32"/>
      <c r="E775" s="32"/>
    </row>
    <row r="776" spans="1:5" ht="14.25" customHeight="1">
      <c r="A776" s="32"/>
      <c r="B776" s="32"/>
      <c r="C776" s="32"/>
      <c r="D776" s="32"/>
      <c r="E776" s="32"/>
    </row>
    <row r="777" spans="1:5" ht="14.25" customHeight="1">
      <c r="A777" s="32"/>
      <c r="B777" s="32"/>
      <c r="C777" s="32"/>
      <c r="D777" s="32"/>
      <c r="E777" s="32"/>
    </row>
    <row r="778" spans="1:5" ht="14.25" customHeight="1">
      <c r="A778" s="32"/>
      <c r="B778" s="32"/>
      <c r="C778" s="32"/>
      <c r="D778" s="32"/>
      <c r="E778" s="32"/>
    </row>
    <row r="779" spans="1:5" ht="14.25" customHeight="1">
      <c r="A779" s="32"/>
      <c r="B779" s="32"/>
      <c r="C779" s="32"/>
      <c r="D779" s="32"/>
      <c r="E779" s="32"/>
    </row>
    <row r="780" spans="1:5" ht="14.25" customHeight="1">
      <c r="A780" s="32"/>
      <c r="B780" s="32"/>
      <c r="C780" s="32"/>
      <c r="D780" s="32"/>
      <c r="E780" s="32"/>
    </row>
    <row r="781" spans="1:5" ht="14.25" customHeight="1">
      <c r="A781" s="32"/>
      <c r="B781" s="32"/>
      <c r="C781" s="32"/>
      <c r="D781" s="32"/>
      <c r="E781" s="32"/>
    </row>
    <row r="782" spans="1:5" ht="14.25" customHeight="1">
      <c r="A782" s="32"/>
      <c r="B782" s="32"/>
      <c r="C782" s="32"/>
      <c r="D782" s="32"/>
      <c r="E782" s="32"/>
    </row>
    <row r="783" spans="1:5" ht="14.25" customHeight="1">
      <c r="A783" s="32"/>
      <c r="B783" s="32"/>
      <c r="C783" s="32"/>
      <c r="D783" s="32"/>
      <c r="E783" s="32"/>
    </row>
    <row r="784" spans="1:5" ht="14.25" customHeight="1">
      <c r="A784" s="32"/>
      <c r="B784" s="32"/>
      <c r="C784" s="32"/>
      <c r="D784" s="32"/>
      <c r="E784" s="32"/>
    </row>
    <row r="785" spans="1:5" ht="14.25" customHeight="1">
      <c r="A785" s="32"/>
      <c r="B785" s="32"/>
      <c r="C785" s="32"/>
      <c r="D785" s="32"/>
      <c r="E785" s="32"/>
    </row>
    <row r="786" spans="1:5" ht="14.25" customHeight="1">
      <c r="A786" s="32"/>
      <c r="B786" s="32"/>
      <c r="C786" s="32"/>
      <c r="D786" s="32"/>
      <c r="E786" s="32"/>
    </row>
    <row r="787" spans="1:5" ht="14.25" customHeight="1">
      <c r="A787" s="32"/>
      <c r="B787" s="32"/>
      <c r="C787" s="32"/>
      <c r="D787" s="32"/>
      <c r="E787" s="32"/>
    </row>
    <row r="788" spans="1:5" ht="14.25" customHeight="1">
      <c r="A788" s="32"/>
      <c r="B788" s="32"/>
      <c r="C788" s="32"/>
      <c r="D788" s="32"/>
      <c r="E788" s="32"/>
    </row>
    <row r="789" spans="1:5" ht="14.25" customHeight="1">
      <c r="A789" s="32"/>
      <c r="B789" s="32"/>
      <c r="C789" s="32"/>
      <c r="D789" s="32"/>
      <c r="E789" s="32"/>
    </row>
    <row r="790" spans="1:5" ht="14.25" customHeight="1">
      <c r="A790" s="32"/>
      <c r="B790" s="32"/>
      <c r="C790" s="32"/>
      <c r="D790" s="32"/>
      <c r="E790" s="32"/>
    </row>
    <row r="791" spans="1:5" ht="14.25" customHeight="1">
      <c r="A791" s="32"/>
      <c r="B791" s="32"/>
      <c r="C791" s="32"/>
      <c r="D791" s="32"/>
      <c r="E791" s="32"/>
    </row>
    <row r="792" spans="1:5" ht="14.25" customHeight="1">
      <c r="A792" s="32"/>
      <c r="B792" s="32"/>
      <c r="C792" s="32"/>
      <c r="D792" s="32"/>
      <c r="E792" s="32"/>
    </row>
    <row r="793" spans="1:5" ht="14.25" customHeight="1">
      <c r="A793" s="32"/>
      <c r="B793" s="32"/>
      <c r="C793" s="32"/>
      <c r="D793" s="32"/>
      <c r="E793" s="32"/>
    </row>
    <row r="794" spans="1:5" ht="14.25" customHeight="1">
      <c r="A794" s="32"/>
      <c r="B794" s="32"/>
      <c r="C794" s="32"/>
      <c r="D794" s="32"/>
      <c r="E794" s="32"/>
    </row>
    <row r="795" spans="1:5" ht="14.25" customHeight="1">
      <c r="A795" s="32"/>
      <c r="B795" s="32"/>
      <c r="C795" s="32"/>
      <c r="D795" s="32"/>
      <c r="E795" s="32"/>
    </row>
    <row r="796" spans="1:5" ht="14.25" customHeight="1">
      <c r="A796" s="32"/>
      <c r="B796" s="32"/>
      <c r="C796" s="32"/>
      <c r="D796" s="32"/>
      <c r="E796" s="32"/>
    </row>
    <row r="797" spans="1:5" ht="14.25" customHeight="1">
      <c r="A797" s="32"/>
      <c r="B797" s="32"/>
      <c r="C797" s="32"/>
      <c r="D797" s="32"/>
      <c r="E797" s="32"/>
    </row>
    <row r="798" spans="1:5" ht="14.25" customHeight="1">
      <c r="A798" s="32"/>
      <c r="B798" s="32"/>
      <c r="C798" s="32"/>
      <c r="D798" s="32"/>
      <c r="E798" s="32"/>
    </row>
    <row r="799" spans="1:5" ht="14.25" customHeight="1">
      <c r="A799" s="32"/>
      <c r="B799" s="32"/>
      <c r="C799" s="32"/>
      <c r="D799" s="32"/>
      <c r="E799" s="32"/>
    </row>
    <row r="800" spans="1:5" ht="14.25" customHeight="1">
      <c r="A800" s="32"/>
      <c r="B800" s="32"/>
      <c r="C800" s="32"/>
      <c r="D800" s="32"/>
      <c r="E800" s="32"/>
    </row>
    <row r="801" spans="1:5" ht="14.25" customHeight="1">
      <c r="A801" s="32"/>
      <c r="B801" s="32"/>
      <c r="C801" s="32"/>
      <c r="D801" s="32"/>
      <c r="E801" s="32"/>
    </row>
    <row r="802" spans="1:5" ht="14.25" customHeight="1">
      <c r="A802" s="32"/>
      <c r="B802" s="32"/>
      <c r="C802" s="32"/>
      <c r="D802" s="32"/>
      <c r="E802" s="32"/>
    </row>
    <row r="803" spans="1:5" ht="14.25" customHeight="1">
      <c r="A803" s="32"/>
      <c r="B803" s="32"/>
      <c r="C803" s="32"/>
      <c r="D803" s="32"/>
      <c r="E803" s="32"/>
    </row>
    <row r="804" spans="1:5" ht="14.25" customHeight="1">
      <c r="A804" s="32"/>
      <c r="B804" s="32"/>
      <c r="C804" s="32"/>
      <c r="D804" s="32"/>
      <c r="E804" s="32"/>
    </row>
    <row r="805" spans="1:5" ht="14.25" customHeight="1">
      <c r="A805" s="32"/>
      <c r="B805" s="32"/>
      <c r="C805" s="32"/>
      <c r="D805" s="32"/>
      <c r="E805" s="32"/>
    </row>
    <row r="806" spans="1:5" ht="14.25" customHeight="1">
      <c r="A806" s="32"/>
      <c r="B806" s="32"/>
      <c r="C806" s="32"/>
      <c r="D806" s="32"/>
      <c r="E806" s="32"/>
    </row>
    <row r="807" spans="1:5" ht="14.25" customHeight="1">
      <c r="A807" s="32"/>
      <c r="B807" s="32"/>
      <c r="C807" s="32"/>
      <c r="D807" s="32"/>
      <c r="E807" s="32"/>
    </row>
    <row r="808" spans="1:5" ht="14.25" customHeight="1">
      <c r="A808" s="32"/>
      <c r="B808" s="32"/>
      <c r="C808" s="32"/>
      <c r="D808" s="32"/>
      <c r="E808" s="32"/>
    </row>
    <row r="809" spans="1:5" ht="14.25" customHeight="1">
      <c r="A809" s="32"/>
      <c r="B809" s="32"/>
      <c r="C809" s="32"/>
      <c r="D809" s="32"/>
      <c r="E809" s="32"/>
    </row>
    <row r="810" spans="1:5" ht="14.25" customHeight="1">
      <c r="A810" s="32"/>
      <c r="B810" s="32"/>
      <c r="C810" s="32"/>
      <c r="D810" s="32"/>
      <c r="E810" s="32"/>
    </row>
    <row r="811" spans="1:5" ht="14.25" customHeight="1">
      <c r="A811" s="32"/>
      <c r="B811" s="32"/>
      <c r="C811" s="32"/>
      <c r="D811" s="32"/>
      <c r="E811" s="32"/>
    </row>
    <row r="812" spans="1:5" ht="14.25" customHeight="1">
      <c r="A812" s="32"/>
      <c r="B812" s="32"/>
      <c r="C812" s="32"/>
      <c r="D812" s="32"/>
      <c r="E812" s="32"/>
    </row>
    <row r="813" spans="1:5" ht="14.25" customHeight="1">
      <c r="A813" s="32"/>
      <c r="B813" s="32"/>
      <c r="C813" s="32"/>
      <c r="D813" s="32"/>
      <c r="E813" s="32"/>
    </row>
    <row r="814" spans="1:5" ht="14.25" customHeight="1">
      <c r="A814" s="32"/>
      <c r="B814" s="32"/>
      <c r="C814" s="32"/>
      <c r="D814" s="32"/>
      <c r="E814" s="32"/>
    </row>
    <row r="815" spans="1:5" ht="14.25" customHeight="1">
      <c r="A815" s="32"/>
      <c r="B815" s="32"/>
      <c r="C815" s="32"/>
      <c r="D815" s="32"/>
      <c r="E815" s="32"/>
    </row>
    <row r="816" spans="1:5" ht="14.25" customHeight="1">
      <c r="A816" s="32"/>
      <c r="B816" s="32"/>
      <c r="C816" s="32"/>
      <c r="D816" s="32"/>
      <c r="E816" s="32"/>
    </row>
    <row r="817" spans="1:5" ht="14.25" customHeight="1">
      <c r="A817" s="32"/>
      <c r="B817" s="32"/>
      <c r="C817" s="32"/>
      <c r="D817" s="32"/>
      <c r="E817" s="32"/>
    </row>
    <row r="818" spans="1:5" ht="14.25" customHeight="1">
      <c r="A818" s="32"/>
      <c r="B818" s="32"/>
      <c r="C818" s="32"/>
      <c r="D818" s="32"/>
      <c r="E818" s="32"/>
    </row>
    <row r="819" spans="1:5" ht="14.25" customHeight="1">
      <c r="A819" s="32"/>
      <c r="B819" s="32"/>
      <c r="C819" s="32"/>
      <c r="D819" s="32"/>
      <c r="E819" s="32"/>
    </row>
    <row r="820" spans="1:5" ht="14.25" customHeight="1">
      <c r="A820" s="32"/>
      <c r="B820" s="32"/>
      <c r="C820" s="32"/>
      <c r="D820" s="32"/>
      <c r="E820" s="32"/>
    </row>
    <row r="821" spans="1:5" ht="14.25" customHeight="1">
      <c r="A821" s="32"/>
      <c r="B821" s="32"/>
      <c r="C821" s="32"/>
      <c r="D821" s="32"/>
      <c r="E821" s="32"/>
    </row>
    <row r="822" spans="1:5" ht="14.25" customHeight="1">
      <c r="A822" s="32"/>
      <c r="B822" s="32"/>
      <c r="C822" s="32"/>
      <c r="D822" s="32"/>
      <c r="E822" s="32"/>
    </row>
    <row r="823" spans="1:5" ht="14.25" customHeight="1">
      <c r="A823" s="32"/>
      <c r="B823" s="32"/>
      <c r="C823" s="32"/>
      <c r="D823" s="32"/>
      <c r="E823" s="32"/>
    </row>
    <row r="824" spans="1:5" ht="14.25" customHeight="1">
      <c r="A824" s="32"/>
      <c r="B824" s="32"/>
      <c r="C824" s="32"/>
      <c r="D824" s="32"/>
      <c r="E824" s="32"/>
    </row>
    <row r="825" spans="1:5" ht="14.25" customHeight="1">
      <c r="A825" s="32"/>
      <c r="B825" s="32"/>
      <c r="C825" s="32"/>
      <c r="D825" s="32"/>
      <c r="E825" s="32"/>
    </row>
    <row r="826" spans="1:5" ht="14.25" customHeight="1">
      <c r="A826" s="32"/>
      <c r="B826" s="32"/>
      <c r="C826" s="32"/>
      <c r="D826" s="32"/>
      <c r="E826" s="32"/>
    </row>
    <row r="827" spans="1:5" ht="14.25" customHeight="1">
      <c r="A827" s="32"/>
      <c r="B827" s="32"/>
      <c r="C827" s="32"/>
      <c r="D827" s="32"/>
      <c r="E827" s="32"/>
    </row>
    <row r="828" spans="1:5" ht="14.25" customHeight="1">
      <c r="A828" s="32"/>
      <c r="B828" s="32"/>
      <c r="C828" s="32"/>
      <c r="D828" s="32"/>
      <c r="E828" s="32"/>
    </row>
    <row r="829" spans="1:5" ht="14.25" customHeight="1">
      <c r="A829" s="32"/>
      <c r="B829" s="32"/>
      <c r="C829" s="32"/>
      <c r="D829" s="32"/>
      <c r="E829" s="32"/>
    </row>
    <row r="830" spans="1:5" ht="14.25" customHeight="1">
      <c r="A830" s="32"/>
      <c r="B830" s="32"/>
      <c r="C830" s="32"/>
      <c r="D830" s="32"/>
      <c r="E830" s="32"/>
    </row>
    <row r="831" spans="1:5" ht="14.25" customHeight="1">
      <c r="A831" s="32"/>
      <c r="B831" s="32"/>
      <c r="C831" s="32"/>
      <c r="D831" s="32"/>
      <c r="E831" s="32"/>
    </row>
    <row r="832" spans="1:5" ht="14.25" customHeight="1">
      <c r="A832" s="32"/>
      <c r="B832" s="32"/>
      <c r="C832" s="32"/>
      <c r="D832" s="32"/>
      <c r="E832" s="32"/>
    </row>
    <row r="833" spans="1:5" ht="14.25" customHeight="1">
      <c r="A833" s="32"/>
      <c r="B833" s="32"/>
      <c r="C833" s="32"/>
      <c r="D833" s="32"/>
      <c r="E833" s="32"/>
    </row>
    <row r="834" spans="1:5" ht="14.25" customHeight="1">
      <c r="A834" s="32"/>
      <c r="B834" s="32"/>
      <c r="C834" s="32"/>
      <c r="D834" s="32"/>
      <c r="E834" s="32"/>
    </row>
    <row r="835" spans="1:5" ht="14.25" customHeight="1">
      <c r="A835" s="32"/>
      <c r="B835" s="32"/>
      <c r="C835" s="32"/>
      <c r="D835" s="32"/>
      <c r="E835" s="32"/>
    </row>
    <row r="836" spans="1:5" ht="14.25" customHeight="1">
      <c r="A836" s="32"/>
      <c r="B836" s="32"/>
      <c r="C836" s="32"/>
      <c r="D836" s="32"/>
      <c r="E836" s="32"/>
    </row>
    <row r="837" spans="1:5" ht="14.25" customHeight="1">
      <c r="A837" s="32"/>
      <c r="B837" s="32"/>
      <c r="C837" s="32"/>
      <c r="D837" s="32"/>
      <c r="E837" s="32"/>
    </row>
    <row r="838" spans="1:5" ht="14.25" customHeight="1">
      <c r="A838" s="32"/>
      <c r="B838" s="32"/>
      <c r="C838" s="32"/>
      <c r="D838" s="32"/>
      <c r="E838" s="32"/>
    </row>
    <row r="839" spans="1:5" ht="14.25" customHeight="1">
      <c r="A839" s="32"/>
      <c r="B839" s="32"/>
      <c r="C839" s="32"/>
      <c r="D839" s="32"/>
      <c r="E839" s="32"/>
    </row>
    <row r="840" spans="1:5" ht="14.25" customHeight="1">
      <c r="A840" s="32"/>
      <c r="B840" s="32"/>
      <c r="C840" s="32"/>
      <c r="D840" s="32"/>
      <c r="E840" s="32"/>
    </row>
    <row r="841" spans="1:5" ht="14.25" customHeight="1">
      <c r="A841" s="32"/>
      <c r="B841" s="32"/>
      <c r="C841" s="32"/>
      <c r="D841" s="32"/>
      <c r="E841" s="32"/>
    </row>
    <row r="842" spans="1:5" ht="14.25" customHeight="1">
      <c r="A842" s="32"/>
      <c r="B842" s="32"/>
      <c r="C842" s="32"/>
      <c r="D842" s="32"/>
      <c r="E842" s="32"/>
    </row>
    <row r="843" spans="1:5" ht="14.25" customHeight="1">
      <c r="A843" s="32"/>
      <c r="B843" s="32"/>
      <c r="C843" s="32"/>
      <c r="D843" s="32"/>
      <c r="E843" s="32"/>
    </row>
    <row r="844" spans="1:5" ht="14.25" customHeight="1">
      <c r="A844" s="32"/>
      <c r="B844" s="32"/>
      <c r="C844" s="32"/>
      <c r="D844" s="32"/>
      <c r="E844" s="32"/>
    </row>
    <row r="845" spans="1:5" ht="14.25" customHeight="1">
      <c r="A845" s="32"/>
      <c r="B845" s="32"/>
      <c r="C845" s="32"/>
      <c r="D845" s="32"/>
      <c r="E845" s="32"/>
    </row>
    <row r="846" spans="1:5" ht="14.25" customHeight="1">
      <c r="A846" s="32"/>
      <c r="B846" s="32"/>
      <c r="C846" s="32"/>
      <c r="D846" s="32"/>
      <c r="E846" s="32"/>
    </row>
    <row r="847" spans="1:5" ht="14.25" customHeight="1">
      <c r="A847" s="32"/>
      <c r="B847" s="32"/>
      <c r="C847" s="32"/>
      <c r="D847" s="32"/>
      <c r="E847" s="32"/>
    </row>
    <row r="848" spans="1:5" ht="14.25" customHeight="1">
      <c r="A848" s="32"/>
      <c r="B848" s="32"/>
      <c r="C848" s="32"/>
      <c r="D848" s="32"/>
      <c r="E848" s="32"/>
    </row>
    <row r="849" spans="1:5" ht="14.25" customHeight="1">
      <c r="A849" s="32"/>
      <c r="B849" s="32"/>
      <c r="C849" s="32"/>
      <c r="D849" s="32"/>
      <c r="E849" s="32"/>
    </row>
    <row r="850" spans="1:5" ht="14.25" customHeight="1">
      <c r="A850" s="32"/>
      <c r="B850" s="32"/>
      <c r="C850" s="32"/>
      <c r="D850" s="32"/>
      <c r="E850" s="32"/>
    </row>
    <row r="851" spans="1:5" ht="14.25" customHeight="1">
      <c r="A851" s="32"/>
      <c r="B851" s="32"/>
      <c r="C851" s="32"/>
      <c r="D851" s="32"/>
      <c r="E851" s="32"/>
    </row>
    <row r="852" spans="1:5" ht="14.25" customHeight="1">
      <c r="A852" s="32"/>
      <c r="B852" s="32"/>
      <c r="C852" s="32"/>
      <c r="D852" s="32"/>
      <c r="E852" s="32"/>
    </row>
    <row r="853" spans="1:5" ht="14.25" customHeight="1">
      <c r="A853" s="32"/>
      <c r="B853" s="32"/>
      <c r="C853" s="32"/>
      <c r="D853" s="32"/>
      <c r="E853" s="32"/>
    </row>
    <row r="854" spans="1:5" ht="14.25" customHeight="1">
      <c r="A854" s="32"/>
      <c r="B854" s="32"/>
      <c r="C854" s="32"/>
      <c r="D854" s="32"/>
      <c r="E854" s="32"/>
    </row>
    <row r="855" spans="1:5" ht="14.25" customHeight="1">
      <c r="A855" s="32"/>
      <c r="B855" s="32"/>
      <c r="C855" s="32"/>
      <c r="D855" s="32"/>
      <c r="E855" s="32"/>
    </row>
    <row r="856" spans="1:5" ht="14.25" customHeight="1">
      <c r="A856" s="32"/>
      <c r="B856" s="32"/>
      <c r="C856" s="32"/>
      <c r="D856" s="32"/>
      <c r="E856" s="32"/>
    </row>
    <row r="857" spans="1:5" ht="14.25" customHeight="1">
      <c r="A857" s="32"/>
      <c r="B857" s="32"/>
      <c r="C857" s="32"/>
      <c r="D857" s="32"/>
      <c r="E857" s="32"/>
    </row>
    <row r="858" spans="1:5" ht="14.25" customHeight="1">
      <c r="A858" s="32"/>
      <c r="B858" s="32"/>
      <c r="C858" s="32"/>
      <c r="D858" s="32"/>
      <c r="E858" s="32"/>
    </row>
    <row r="859" spans="1:5" ht="14.25" customHeight="1">
      <c r="A859" s="32"/>
      <c r="B859" s="32"/>
      <c r="C859" s="32"/>
      <c r="D859" s="32"/>
      <c r="E859" s="32"/>
    </row>
    <row r="860" spans="1:5" ht="14.25" customHeight="1">
      <c r="A860" s="32"/>
      <c r="B860" s="32"/>
      <c r="C860" s="32"/>
      <c r="D860" s="32"/>
      <c r="E860" s="32"/>
    </row>
    <row r="861" spans="1:5" ht="14.25" customHeight="1">
      <c r="A861" s="32"/>
      <c r="B861" s="32"/>
      <c r="C861" s="32"/>
      <c r="D861" s="32"/>
      <c r="E861" s="32"/>
    </row>
    <row r="862" spans="1:5" ht="14.25" customHeight="1">
      <c r="A862" s="32"/>
      <c r="B862" s="32"/>
      <c r="C862" s="32"/>
      <c r="D862" s="32"/>
      <c r="E862" s="32"/>
    </row>
    <row r="863" spans="1:5" ht="14.25" customHeight="1">
      <c r="A863" s="32"/>
      <c r="B863" s="32"/>
      <c r="C863" s="32"/>
      <c r="D863" s="32"/>
      <c r="E863" s="32"/>
    </row>
    <row r="864" spans="1:5" ht="14.25" customHeight="1">
      <c r="A864" s="32"/>
      <c r="B864" s="32"/>
      <c r="C864" s="32"/>
      <c r="D864" s="32"/>
      <c r="E864" s="32"/>
    </row>
    <row r="865" spans="1:5" ht="14.25" customHeight="1">
      <c r="A865" s="32"/>
      <c r="B865" s="32"/>
      <c r="C865" s="32"/>
      <c r="D865" s="32"/>
      <c r="E865" s="32"/>
    </row>
    <row r="866" spans="1:5" ht="14.25" customHeight="1">
      <c r="A866" s="32"/>
      <c r="B866" s="32"/>
      <c r="C866" s="32"/>
      <c r="D866" s="32"/>
      <c r="E866" s="32"/>
    </row>
    <row r="867" spans="1:5" ht="14.25" customHeight="1">
      <c r="A867" s="32"/>
      <c r="B867" s="32"/>
      <c r="C867" s="32"/>
      <c r="D867" s="32"/>
      <c r="E867" s="32"/>
    </row>
    <row r="868" spans="1:5" ht="14.25" customHeight="1">
      <c r="A868" s="32"/>
      <c r="B868" s="32"/>
      <c r="C868" s="32"/>
      <c r="D868" s="32"/>
      <c r="E868" s="32"/>
    </row>
    <row r="869" spans="1:5" ht="14.25" customHeight="1">
      <c r="A869" s="32"/>
      <c r="B869" s="32"/>
      <c r="C869" s="32"/>
      <c r="D869" s="32"/>
      <c r="E869" s="32"/>
    </row>
    <row r="870" spans="1:5" ht="14.25" customHeight="1">
      <c r="A870" s="32"/>
      <c r="B870" s="32"/>
      <c r="C870" s="32"/>
      <c r="D870" s="32"/>
      <c r="E870" s="32"/>
    </row>
    <row r="871" spans="1:5" ht="14.25" customHeight="1">
      <c r="A871" s="32"/>
      <c r="B871" s="32"/>
      <c r="C871" s="32"/>
      <c r="D871" s="32"/>
      <c r="E871" s="32"/>
    </row>
    <row r="872" spans="1:5" ht="14.25" customHeight="1">
      <c r="A872" s="32"/>
      <c r="B872" s="32"/>
      <c r="C872" s="32"/>
      <c r="D872" s="32"/>
      <c r="E872" s="32"/>
    </row>
    <row r="873" spans="1:5" ht="14.25" customHeight="1">
      <c r="A873" s="32"/>
      <c r="B873" s="32"/>
      <c r="C873" s="32"/>
      <c r="D873" s="32"/>
      <c r="E873" s="32"/>
    </row>
    <row r="874" spans="1:5" ht="14.25" customHeight="1">
      <c r="A874" s="32"/>
      <c r="B874" s="32"/>
      <c r="C874" s="32"/>
      <c r="D874" s="32"/>
      <c r="E874" s="32"/>
    </row>
    <row r="875" spans="1:5" ht="14.25" customHeight="1">
      <c r="A875" s="32"/>
      <c r="B875" s="32"/>
      <c r="C875" s="32"/>
      <c r="D875" s="32"/>
      <c r="E875" s="32"/>
    </row>
    <row r="876" spans="1:5" ht="14.25" customHeight="1">
      <c r="A876" s="32"/>
      <c r="B876" s="32"/>
      <c r="C876" s="32"/>
      <c r="D876" s="32"/>
      <c r="E876" s="32"/>
    </row>
    <row r="877" spans="1:5" ht="14.25" customHeight="1">
      <c r="A877" s="32"/>
      <c r="B877" s="32"/>
      <c r="C877" s="32"/>
      <c r="D877" s="32"/>
      <c r="E877" s="32"/>
    </row>
    <row r="878" spans="1:5" ht="14.25" customHeight="1">
      <c r="A878" s="32"/>
      <c r="B878" s="32"/>
      <c r="C878" s="32"/>
      <c r="D878" s="32"/>
      <c r="E878" s="32"/>
    </row>
    <row r="879" spans="1:5" ht="14.25" customHeight="1">
      <c r="A879" s="32"/>
      <c r="B879" s="32"/>
      <c r="C879" s="32"/>
      <c r="D879" s="32"/>
      <c r="E879" s="32"/>
    </row>
    <row r="880" spans="1:5" ht="14.25" customHeight="1">
      <c r="A880" s="32"/>
      <c r="B880" s="32"/>
      <c r="C880" s="32"/>
      <c r="D880" s="32"/>
      <c r="E880" s="32"/>
    </row>
    <row r="881" spans="1:5" ht="14.25" customHeight="1">
      <c r="A881" s="32"/>
      <c r="B881" s="32"/>
      <c r="C881" s="32"/>
      <c r="D881" s="32"/>
      <c r="E881" s="32"/>
    </row>
    <row r="882" spans="1:5" ht="14.25" customHeight="1">
      <c r="A882" s="32"/>
      <c r="B882" s="32"/>
      <c r="C882" s="32"/>
      <c r="D882" s="32"/>
      <c r="E882" s="32"/>
    </row>
    <row r="883" spans="1:5" ht="14.25" customHeight="1">
      <c r="A883" s="32"/>
      <c r="B883" s="32"/>
      <c r="C883" s="32"/>
      <c r="D883" s="32"/>
      <c r="E883" s="32"/>
    </row>
    <row r="884" spans="1:5" ht="14.25" customHeight="1">
      <c r="A884" s="32"/>
      <c r="B884" s="32"/>
      <c r="C884" s="32"/>
      <c r="D884" s="32"/>
      <c r="E884" s="32"/>
    </row>
    <row r="885" spans="1:5" ht="14.25" customHeight="1">
      <c r="A885" s="32"/>
      <c r="B885" s="32"/>
      <c r="C885" s="32"/>
      <c r="D885" s="32"/>
      <c r="E885" s="32"/>
    </row>
    <row r="886" spans="1:5" ht="14.25" customHeight="1">
      <c r="A886" s="32"/>
      <c r="B886" s="32"/>
      <c r="C886" s="32"/>
      <c r="D886" s="32"/>
      <c r="E886" s="32"/>
    </row>
    <row r="887" spans="1:5" ht="14.25" customHeight="1">
      <c r="A887" s="32"/>
      <c r="B887" s="32"/>
      <c r="C887" s="32"/>
      <c r="D887" s="32"/>
      <c r="E887" s="32"/>
    </row>
    <row r="888" spans="1:5" ht="14.25" customHeight="1">
      <c r="A888" s="32"/>
      <c r="B888" s="32"/>
      <c r="C888" s="32"/>
      <c r="D888" s="32"/>
      <c r="E888" s="32"/>
    </row>
    <row r="889" spans="1:5" ht="14.25" customHeight="1">
      <c r="A889" s="32"/>
      <c r="B889" s="32"/>
      <c r="C889" s="32"/>
      <c r="D889" s="32"/>
      <c r="E889" s="32"/>
    </row>
    <row r="890" spans="1:5" ht="14.25" customHeight="1">
      <c r="A890" s="32"/>
      <c r="B890" s="32"/>
      <c r="C890" s="32"/>
      <c r="D890" s="32"/>
      <c r="E890" s="32"/>
    </row>
    <row r="891" spans="1:5" ht="14.25" customHeight="1">
      <c r="A891" s="32"/>
      <c r="B891" s="32"/>
      <c r="C891" s="32"/>
      <c r="D891" s="32"/>
      <c r="E891" s="32"/>
    </row>
    <row r="892" spans="1:5" ht="14.25" customHeight="1">
      <c r="A892" s="32"/>
      <c r="B892" s="32"/>
      <c r="C892" s="32"/>
      <c r="D892" s="32"/>
      <c r="E892" s="32"/>
    </row>
    <row r="893" spans="1:5" ht="14.25" customHeight="1">
      <c r="A893" s="32"/>
      <c r="B893" s="32"/>
      <c r="C893" s="32"/>
      <c r="D893" s="32"/>
      <c r="E893" s="32"/>
    </row>
    <row r="894" spans="1:5" ht="14.25" customHeight="1">
      <c r="A894" s="32"/>
      <c r="B894" s="32"/>
      <c r="C894" s="32"/>
      <c r="D894" s="32"/>
      <c r="E894" s="32"/>
    </row>
    <row r="895" spans="1:5" ht="14.25" customHeight="1">
      <c r="A895" s="32"/>
      <c r="B895" s="32"/>
      <c r="C895" s="32"/>
      <c r="D895" s="32"/>
      <c r="E895" s="32"/>
    </row>
    <row r="896" spans="1:5" ht="14.25" customHeight="1">
      <c r="A896" s="32"/>
      <c r="B896" s="32"/>
      <c r="C896" s="32"/>
      <c r="D896" s="32"/>
      <c r="E896" s="32"/>
    </row>
    <row r="897" spans="1:5" ht="14.25" customHeight="1">
      <c r="A897" s="32"/>
      <c r="B897" s="32"/>
      <c r="C897" s="32"/>
      <c r="D897" s="32"/>
      <c r="E897" s="32"/>
    </row>
    <row r="898" spans="1:5" ht="14.25" customHeight="1">
      <c r="A898" s="32"/>
      <c r="B898" s="32"/>
      <c r="C898" s="32"/>
      <c r="D898" s="32"/>
      <c r="E898" s="32"/>
    </row>
    <row r="899" spans="1:5" ht="14.25" customHeight="1">
      <c r="A899" s="32"/>
      <c r="B899" s="32"/>
      <c r="C899" s="32"/>
      <c r="D899" s="32"/>
      <c r="E899" s="32"/>
    </row>
    <row r="900" spans="1:5" ht="14.25" customHeight="1">
      <c r="A900" s="32"/>
      <c r="B900" s="32"/>
      <c r="C900" s="32"/>
      <c r="D900" s="32"/>
      <c r="E900" s="32"/>
    </row>
    <row r="901" spans="1:5" ht="14.25" customHeight="1">
      <c r="A901" s="32"/>
      <c r="B901" s="32"/>
      <c r="C901" s="32"/>
      <c r="D901" s="32"/>
      <c r="E901" s="32"/>
    </row>
    <row r="902" spans="1:5" ht="14.25" customHeight="1">
      <c r="A902" s="32"/>
      <c r="B902" s="32"/>
      <c r="C902" s="32"/>
      <c r="D902" s="32"/>
      <c r="E902" s="32"/>
    </row>
    <row r="903" spans="1:5" ht="14.25" customHeight="1">
      <c r="A903" s="32"/>
      <c r="B903" s="32"/>
      <c r="C903" s="32"/>
      <c r="D903" s="32"/>
      <c r="E903" s="32"/>
    </row>
    <row r="904" spans="1:5" ht="14.25" customHeight="1">
      <c r="A904" s="32"/>
      <c r="B904" s="32"/>
      <c r="C904" s="32"/>
      <c r="D904" s="32"/>
      <c r="E904" s="32"/>
    </row>
    <row r="905" spans="1:5" ht="14.25" customHeight="1">
      <c r="A905" s="32"/>
      <c r="B905" s="32"/>
      <c r="C905" s="32"/>
      <c r="D905" s="32"/>
      <c r="E905" s="32"/>
    </row>
    <row r="906" spans="1:5" ht="14.25" customHeight="1">
      <c r="A906" s="32"/>
      <c r="B906" s="32"/>
      <c r="C906" s="32"/>
      <c r="D906" s="32"/>
      <c r="E906" s="32"/>
    </row>
    <row r="907" spans="1:5" ht="14.25" customHeight="1">
      <c r="A907" s="32"/>
      <c r="B907" s="32"/>
      <c r="C907" s="32"/>
      <c r="D907" s="32"/>
      <c r="E907" s="32"/>
    </row>
    <row r="908" spans="1:5" ht="14.25" customHeight="1">
      <c r="A908" s="32"/>
      <c r="B908" s="32"/>
      <c r="C908" s="32"/>
      <c r="D908" s="32"/>
      <c r="E908" s="32"/>
    </row>
    <row r="909" spans="1:5" ht="14.25" customHeight="1">
      <c r="A909" s="32"/>
      <c r="B909" s="32"/>
      <c r="C909" s="32"/>
      <c r="D909" s="32"/>
      <c r="E909" s="32"/>
    </row>
    <row r="910" spans="1:5" ht="14.25" customHeight="1">
      <c r="A910" s="32"/>
      <c r="B910" s="32"/>
      <c r="C910" s="32"/>
      <c r="D910" s="32"/>
      <c r="E910" s="32"/>
    </row>
    <row r="911" spans="1:5" ht="14.25" customHeight="1">
      <c r="A911" s="32"/>
      <c r="B911" s="32"/>
      <c r="C911" s="32"/>
      <c r="D911" s="32"/>
      <c r="E911" s="32"/>
    </row>
    <row r="912" spans="1:5" ht="14.25" customHeight="1">
      <c r="A912" s="32"/>
      <c r="B912" s="32"/>
      <c r="C912" s="32"/>
      <c r="D912" s="32"/>
      <c r="E912" s="32"/>
    </row>
    <row r="913" spans="1:5" ht="14.25" customHeight="1">
      <c r="A913" s="32"/>
      <c r="B913" s="32"/>
      <c r="C913" s="32"/>
      <c r="D913" s="32"/>
      <c r="E913" s="32"/>
    </row>
    <row r="914" spans="1:5" ht="14.25" customHeight="1">
      <c r="A914" s="32"/>
      <c r="B914" s="32"/>
      <c r="C914" s="32"/>
      <c r="D914" s="32"/>
      <c r="E914" s="32"/>
    </row>
    <row r="915" spans="1:5" ht="14.25" customHeight="1">
      <c r="A915" s="32"/>
      <c r="B915" s="32"/>
      <c r="C915" s="32"/>
      <c r="D915" s="32"/>
      <c r="E915" s="32"/>
    </row>
    <row r="916" spans="1:5" ht="14.25" customHeight="1">
      <c r="A916" s="32"/>
      <c r="B916" s="32"/>
      <c r="C916" s="32"/>
      <c r="D916" s="32"/>
      <c r="E916" s="32"/>
    </row>
    <row r="917" spans="1:5" ht="14.25" customHeight="1">
      <c r="A917" s="32"/>
      <c r="B917" s="32"/>
      <c r="C917" s="32"/>
      <c r="D917" s="32"/>
      <c r="E917" s="32"/>
    </row>
    <row r="918" spans="1:5" ht="14.25" customHeight="1">
      <c r="A918" s="32"/>
      <c r="B918" s="32"/>
      <c r="C918" s="32"/>
      <c r="D918" s="32"/>
      <c r="E918" s="32"/>
    </row>
    <row r="919" spans="1:5" ht="14.25" customHeight="1">
      <c r="A919" s="32"/>
      <c r="B919" s="32"/>
      <c r="C919" s="32"/>
      <c r="D919" s="32"/>
      <c r="E919" s="32"/>
    </row>
    <row r="920" spans="1:5" ht="14.25" customHeight="1">
      <c r="A920" s="32"/>
      <c r="B920" s="32"/>
      <c r="C920" s="32"/>
      <c r="D920" s="32"/>
      <c r="E920" s="32"/>
    </row>
    <row r="921" spans="1:5" ht="14.25" customHeight="1">
      <c r="A921" s="32"/>
      <c r="B921" s="32"/>
      <c r="C921" s="32"/>
      <c r="D921" s="32"/>
      <c r="E921" s="32"/>
    </row>
    <row r="922" spans="1:5" ht="14.25" customHeight="1">
      <c r="A922" s="32"/>
      <c r="B922" s="32"/>
      <c r="C922" s="32"/>
      <c r="D922" s="32"/>
      <c r="E922" s="32"/>
    </row>
    <row r="923" spans="1:5" ht="14.25" customHeight="1">
      <c r="A923" s="32"/>
      <c r="B923" s="32"/>
      <c r="C923" s="32"/>
      <c r="D923" s="32"/>
      <c r="E923" s="32"/>
    </row>
    <row r="924" spans="1:5" ht="14.25" customHeight="1">
      <c r="A924" s="32"/>
      <c r="B924" s="32"/>
      <c r="C924" s="32"/>
      <c r="D924" s="32"/>
      <c r="E924" s="32"/>
    </row>
    <row r="925" spans="1:5" ht="14.25" customHeight="1">
      <c r="A925" s="32"/>
      <c r="B925" s="32"/>
      <c r="C925" s="32"/>
      <c r="D925" s="32"/>
      <c r="E925" s="32"/>
    </row>
    <row r="926" spans="1:5" ht="14.25" customHeight="1">
      <c r="A926" s="32"/>
      <c r="B926" s="32"/>
      <c r="C926" s="32"/>
      <c r="D926" s="32"/>
      <c r="E926" s="32"/>
    </row>
    <row r="927" spans="1:5" ht="14.25" customHeight="1">
      <c r="A927" s="32"/>
      <c r="B927" s="32"/>
      <c r="C927" s="32"/>
      <c r="D927" s="32"/>
      <c r="E927" s="32"/>
    </row>
    <row r="928" spans="1:5" ht="14.25" customHeight="1">
      <c r="A928" s="32"/>
      <c r="B928" s="32"/>
      <c r="C928" s="32"/>
      <c r="D928" s="32"/>
      <c r="E928" s="32"/>
    </row>
    <row r="929" spans="1:5" ht="14.25" customHeight="1">
      <c r="A929" s="32"/>
      <c r="B929" s="32"/>
      <c r="C929" s="32"/>
      <c r="D929" s="32"/>
      <c r="E929" s="32"/>
    </row>
    <row r="930" spans="1:5" ht="14.25" customHeight="1">
      <c r="A930" s="32"/>
      <c r="B930" s="32"/>
      <c r="C930" s="32"/>
      <c r="D930" s="32"/>
      <c r="E930" s="32"/>
    </row>
    <row r="931" spans="1:5" ht="14.25" customHeight="1">
      <c r="A931" s="32"/>
      <c r="B931" s="32"/>
      <c r="C931" s="32"/>
      <c r="D931" s="32"/>
      <c r="E931" s="32"/>
    </row>
    <row r="932" spans="1:5" ht="14.25" customHeight="1">
      <c r="A932" s="32"/>
      <c r="B932" s="32"/>
      <c r="C932" s="32"/>
      <c r="D932" s="32"/>
      <c r="E932" s="32"/>
    </row>
    <row r="933" spans="1:5" ht="14.25" customHeight="1">
      <c r="A933" s="32"/>
      <c r="B933" s="32"/>
      <c r="C933" s="32"/>
      <c r="D933" s="32"/>
      <c r="E933" s="32"/>
    </row>
    <row r="934" spans="1:5" ht="14.25" customHeight="1">
      <c r="A934" s="32"/>
      <c r="B934" s="32"/>
      <c r="C934" s="32"/>
      <c r="D934" s="32"/>
      <c r="E934" s="32"/>
    </row>
    <row r="935" spans="1:5" ht="14.25" customHeight="1">
      <c r="A935" s="32"/>
      <c r="B935" s="32"/>
      <c r="C935" s="32"/>
      <c r="D935" s="32"/>
      <c r="E935" s="32"/>
    </row>
    <row r="936" spans="1:5" ht="14.25" customHeight="1">
      <c r="A936" s="32"/>
      <c r="B936" s="32"/>
      <c r="C936" s="32"/>
      <c r="D936" s="32"/>
      <c r="E936" s="32"/>
    </row>
    <row r="937" spans="1:5" ht="14.25" customHeight="1">
      <c r="A937" s="32"/>
      <c r="B937" s="32"/>
      <c r="C937" s="32"/>
      <c r="D937" s="32"/>
      <c r="E937" s="32"/>
    </row>
    <row r="938" spans="1:5" ht="14.25" customHeight="1">
      <c r="A938" s="32"/>
      <c r="B938" s="32"/>
      <c r="C938" s="32"/>
      <c r="D938" s="32"/>
      <c r="E938" s="32"/>
    </row>
    <row r="939" spans="1:5" ht="14.25" customHeight="1">
      <c r="A939" s="32"/>
      <c r="B939" s="32"/>
      <c r="C939" s="32"/>
      <c r="D939" s="32"/>
      <c r="E939" s="32"/>
    </row>
    <row r="940" spans="1:5" ht="14.25" customHeight="1">
      <c r="A940" s="32"/>
      <c r="B940" s="32"/>
      <c r="C940" s="32"/>
      <c r="D940" s="32"/>
      <c r="E940" s="32"/>
    </row>
    <row r="941" spans="1:5" ht="14.25" customHeight="1">
      <c r="A941" s="32"/>
      <c r="B941" s="32"/>
      <c r="C941" s="32"/>
      <c r="D941" s="32"/>
      <c r="E941" s="32"/>
    </row>
    <row r="942" spans="1:5" ht="14.25" customHeight="1">
      <c r="A942" s="32"/>
      <c r="B942" s="32"/>
      <c r="C942" s="32"/>
      <c r="D942" s="32"/>
      <c r="E942" s="32"/>
    </row>
    <row r="943" spans="1:5" ht="14.25" customHeight="1">
      <c r="A943" s="32"/>
      <c r="B943" s="32"/>
      <c r="C943" s="32"/>
      <c r="D943" s="32"/>
      <c r="E943" s="32"/>
    </row>
    <row r="944" spans="1:5" ht="14.25" customHeight="1">
      <c r="A944" s="32"/>
      <c r="B944" s="32"/>
      <c r="C944" s="32"/>
      <c r="D944" s="32"/>
      <c r="E944" s="32"/>
    </row>
    <row r="945" spans="1:5" ht="14.25" customHeight="1">
      <c r="A945" s="32"/>
      <c r="B945" s="32"/>
      <c r="C945" s="32"/>
      <c r="D945" s="32"/>
      <c r="E945" s="32"/>
    </row>
    <row r="946" spans="1:5" ht="14.25" customHeight="1">
      <c r="A946" s="32"/>
      <c r="B946" s="32"/>
      <c r="C946" s="32"/>
      <c r="D946" s="32"/>
      <c r="E946" s="32"/>
    </row>
    <row r="947" spans="1:5" ht="14.25" customHeight="1">
      <c r="A947" s="32"/>
      <c r="B947" s="32"/>
      <c r="C947" s="32"/>
      <c r="D947" s="32"/>
      <c r="E947" s="32"/>
    </row>
    <row r="948" spans="1:5" ht="14.25" customHeight="1">
      <c r="A948" s="32"/>
      <c r="B948" s="32"/>
      <c r="C948" s="32"/>
      <c r="D948" s="32"/>
      <c r="E948" s="32"/>
    </row>
    <row r="949" spans="1:5" ht="14.25" customHeight="1">
      <c r="A949" s="32"/>
      <c r="B949" s="32"/>
      <c r="C949" s="32"/>
      <c r="D949" s="32"/>
      <c r="E949" s="32"/>
    </row>
    <row r="950" spans="1:5" ht="14.25" customHeight="1">
      <c r="A950" s="32"/>
      <c r="B950" s="32"/>
      <c r="C950" s="32"/>
      <c r="D950" s="32"/>
      <c r="E950" s="32"/>
    </row>
    <row r="951" spans="1:5" ht="14.25" customHeight="1">
      <c r="A951" s="32"/>
      <c r="B951" s="32"/>
      <c r="C951" s="32"/>
      <c r="D951" s="32"/>
      <c r="E951" s="32"/>
    </row>
    <row r="952" spans="1:5" ht="14.25" customHeight="1">
      <c r="A952" s="32"/>
      <c r="B952" s="32"/>
      <c r="C952" s="32"/>
      <c r="D952" s="32"/>
      <c r="E952" s="32"/>
    </row>
    <row r="953" spans="1:5" ht="14.25" customHeight="1">
      <c r="A953" s="32"/>
      <c r="B953" s="32"/>
      <c r="C953" s="32"/>
      <c r="D953" s="32"/>
      <c r="E953" s="32"/>
    </row>
    <row r="954" spans="1:5" ht="14.25" customHeight="1">
      <c r="A954" s="32"/>
      <c r="B954" s="32"/>
      <c r="C954" s="32"/>
      <c r="D954" s="32"/>
      <c r="E954" s="32"/>
    </row>
    <row r="955" spans="1:5" ht="14.25" customHeight="1">
      <c r="A955" s="32"/>
      <c r="B955" s="32"/>
      <c r="C955" s="32"/>
      <c r="D955" s="32"/>
      <c r="E955" s="32"/>
    </row>
    <row r="956" spans="1:5" ht="14.25" customHeight="1">
      <c r="A956" s="32"/>
      <c r="B956" s="32"/>
      <c r="C956" s="32"/>
      <c r="D956" s="32"/>
      <c r="E956" s="32"/>
    </row>
    <row r="957" spans="1:5" ht="14.25" customHeight="1">
      <c r="A957" s="32"/>
      <c r="B957" s="32"/>
      <c r="C957" s="32"/>
      <c r="D957" s="32"/>
      <c r="E957" s="32"/>
    </row>
    <row r="958" spans="1:5" ht="14.25" customHeight="1">
      <c r="A958" s="32"/>
      <c r="B958" s="32"/>
      <c r="C958" s="32"/>
      <c r="D958" s="32"/>
      <c r="E958" s="32"/>
    </row>
    <row r="959" spans="1:5" ht="14.25" customHeight="1">
      <c r="A959" s="32"/>
      <c r="B959" s="32"/>
      <c r="C959" s="32"/>
      <c r="D959" s="32"/>
      <c r="E959" s="32"/>
    </row>
    <row r="960" spans="1:5" ht="14.25" customHeight="1">
      <c r="A960" s="32"/>
      <c r="B960" s="32"/>
      <c r="C960" s="32"/>
      <c r="D960" s="32"/>
      <c r="E960" s="32"/>
    </row>
    <row r="961" spans="1:5" ht="14.25" customHeight="1">
      <c r="A961" s="32"/>
      <c r="B961" s="32"/>
      <c r="C961" s="32"/>
      <c r="D961" s="32"/>
      <c r="E961" s="32"/>
    </row>
    <row r="962" spans="1:5" ht="14.25" customHeight="1">
      <c r="A962" s="32"/>
      <c r="B962" s="32"/>
      <c r="C962" s="32"/>
      <c r="D962" s="32"/>
      <c r="E962" s="32"/>
    </row>
    <row r="963" spans="1:5" ht="14.25" customHeight="1">
      <c r="A963" s="32"/>
      <c r="B963" s="32"/>
      <c r="C963" s="32"/>
      <c r="D963" s="32"/>
      <c r="E963" s="32"/>
    </row>
    <row r="964" spans="1:5" ht="14.25" customHeight="1">
      <c r="A964" s="32"/>
      <c r="B964" s="32"/>
      <c r="C964" s="32"/>
      <c r="D964" s="32"/>
      <c r="E964" s="32"/>
    </row>
    <row r="965" spans="1:5" ht="14.25" customHeight="1">
      <c r="A965" s="32"/>
      <c r="B965" s="32"/>
      <c r="C965" s="32"/>
      <c r="D965" s="32"/>
      <c r="E965" s="32"/>
    </row>
    <row r="966" spans="1:5" ht="14.25" customHeight="1">
      <c r="A966" s="32"/>
      <c r="B966" s="32"/>
      <c r="C966" s="32"/>
      <c r="D966" s="32"/>
      <c r="E966" s="32"/>
    </row>
    <row r="967" spans="1:5" ht="14.25" customHeight="1">
      <c r="A967" s="32"/>
      <c r="B967" s="32"/>
      <c r="C967" s="32"/>
      <c r="D967" s="32"/>
      <c r="E967" s="32"/>
    </row>
    <row r="968" spans="1:5" ht="14.25" customHeight="1">
      <c r="A968" s="32"/>
      <c r="B968" s="32"/>
      <c r="C968" s="32"/>
      <c r="D968" s="32"/>
      <c r="E968" s="32"/>
    </row>
    <row r="969" spans="1:5" ht="14.25" customHeight="1">
      <c r="A969" s="32"/>
      <c r="B969" s="32"/>
      <c r="C969" s="32"/>
      <c r="D969" s="32"/>
      <c r="E969" s="32"/>
    </row>
    <row r="970" spans="1:5" ht="14.25" customHeight="1">
      <c r="A970" s="32"/>
      <c r="B970" s="32"/>
      <c r="C970" s="32"/>
      <c r="D970" s="32"/>
      <c r="E970" s="32"/>
    </row>
    <row r="971" spans="1:5" ht="14.25" customHeight="1">
      <c r="A971" s="32"/>
      <c r="B971" s="32"/>
      <c r="C971" s="32"/>
      <c r="D971" s="32"/>
      <c r="E971" s="32"/>
    </row>
    <row r="972" spans="1:5" ht="14.25" customHeight="1">
      <c r="A972" s="32"/>
      <c r="B972" s="32"/>
      <c r="C972" s="32"/>
      <c r="D972" s="32"/>
      <c r="E972" s="32"/>
    </row>
    <row r="973" spans="1:5" ht="14.25" customHeight="1">
      <c r="A973" s="32"/>
      <c r="B973" s="32"/>
      <c r="C973" s="32"/>
      <c r="D973" s="32"/>
      <c r="E973" s="32"/>
    </row>
    <row r="974" spans="1:5" ht="14.25" customHeight="1">
      <c r="A974" s="32"/>
      <c r="B974" s="32"/>
      <c r="C974" s="32"/>
      <c r="D974" s="32"/>
      <c r="E974" s="32"/>
    </row>
    <row r="975" spans="1:5" ht="14.25" customHeight="1">
      <c r="A975" s="32"/>
      <c r="B975" s="32"/>
      <c r="C975" s="32"/>
      <c r="D975" s="32"/>
      <c r="E975" s="32"/>
    </row>
    <row r="976" spans="1:5" ht="14.25" customHeight="1">
      <c r="A976" s="32"/>
      <c r="B976" s="32"/>
      <c r="C976" s="32"/>
      <c r="D976" s="32"/>
      <c r="E976" s="32"/>
    </row>
    <row r="977" spans="1:5" ht="14.25" customHeight="1">
      <c r="A977" s="32"/>
      <c r="B977" s="32"/>
      <c r="C977" s="32"/>
      <c r="D977" s="32"/>
      <c r="E977" s="32"/>
    </row>
    <row r="978" spans="1:5" ht="14.25" customHeight="1">
      <c r="A978" s="32"/>
      <c r="B978" s="32"/>
      <c r="C978" s="32"/>
      <c r="D978" s="32"/>
      <c r="E978" s="32"/>
    </row>
    <row r="979" spans="1:5" ht="14.25" customHeight="1">
      <c r="A979" s="32"/>
      <c r="B979" s="32"/>
      <c r="C979" s="32"/>
      <c r="D979" s="32"/>
      <c r="E979" s="32"/>
    </row>
    <row r="980" spans="1:5" ht="14.25" customHeight="1">
      <c r="A980" s="32"/>
      <c r="B980" s="32"/>
      <c r="C980" s="32"/>
      <c r="D980" s="32"/>
      <c r="E980" s="32"/>
    </row>
    <row r="981" spans="1:5" ht="14.25" customHeight="1">
      <c r="A981" s="32"/>
      <c r="B981" s="32"/>
      <c r="C981" s="32"/>
      <c r="D981" s="32"/>
      <c r="E981" s="32"/>
    </row>
    <row r="982" spans="1:5" ht="14.25" customHeight="1">
      <c r="A982" s="32"/>
      <c r="B982" s="32"/>
      <c r="C982" s="32"/>
      <c r="D982" s="32"/>
      <c r="E982" s="32"/>
    </row>
    <row r="983" spans="1:5" ht="14.25" customHeight="1">
      <c r="A983" s="32"/>
      <c r="B983" s="32"/>
      <c r="C983" s="32"/>
      <c r="D983" s="32"/>
      <c r="E983" s="32"/>
    </row>
    <row r="984" spans="1:5" ht="14.25" customHeight="1">
      <c r="A984" s="32"/>
      <c r="B984" s="32"/>
      <c r="C984" s="32"/>
      <c r="D984" s="32"/>
      <c r="E984" s="32"/>
    </row>
    <row r="985" spans="1:5" ht="14.25" customHeight="1">
      <c r="A985" s="32"/>
      <c r="B985" s="32"/>
      <c r="C985" s="32"/>
      <c r="D985" s="32"/>
      <c r="E985" s="32"/>
    </row>
    <row r="986" spans="1:5" ht="14.25" customHeight="1">
      <c r="A986" s="32"/>
      <c r="B986" s="32"/>
      <c r="C986" s="32"/>
      <c r="D986" s="32"/>
      <c r="E986" s="32"/>
    </row>
    <row r="987" spans="1:5" ht="14.25" customHeight="1">
      <c r="A987" s="32"/>
      <c r="B987" s="32"/>
      <c r="C987" s="32"/>
      <c r="D987" s="32"/>
      <c r="E987" s="32"/>
    </row>
    <row r="988" spans="1:5" ht="14.25" customHeight="1">
      <c r="A988" s="32"/>
      <c r="B988" s="32"/>
      <c r="C988" s="32"/>
      <c r="D988" s="32"/>
      <c r="E988" s="32"/>
    </row>
    <row r="989" spans="1:5" ht="14.25" customHeight="1">
      <c r="A989" s="32"/>
      <c r="B989" s="32"/>
      <c r="C989" s="32"/>
      <c r="D989" s="32"/>
      <c r="E989" s="32"/>
    </row>
    <row r="990" spans="1:5" ht="14.25" customHeight="1">
      <c r="A990" s="32"/>
      <c r="B990" s="32"/>
      <c r="C990" s="32"/>
      <c r="D990" s="32"/>
      <c r="E990" s="32"/>
    </row>
    <row r="991" spans="1:5" ht="14.25" customHeight="1">
      <c r="A991" s="32"/>
      <c r="B991" s="32"/>
      <c r="C991" s="32"/>
      <c r="D991" s="32"/>
      <c r="E991" s="32"/>
    </row>
    <row r="992" spans="1:5" ht="14.25" customHeight="1">
      <c r="A992" s="32"/>
      <c r="B992" s="32"/>
      <c r="C992" s="32"/>
      <c r="D992" s="32"/>
      <c r="E992" s="32"/>
    </row>
    <row r="993" spans="1:5" ht="14.25" customHeight="1">
      <c r="A993" s="32"/>
      <c r="B993" s="32"/>
      <c r="C993" s="32"/>
      <c r="D993" s="32"/>
      <c r="E993" s="32"/>
    </row>
    <row r="994" spans="1:5" ht="14.25" customHeight="1">
      <c r="A994" s="32"/>
      <c r="B994" s="32"/>
      <c r="C994" s="32"/>
      <c r="D994" s="32"/>
      <c r="E994" s="32"/>
    </row>
    <row r="995" spans="1:5" ht="14.25" customHeight="1">
      <c r="A995" s="32"/>
      <c r="B995" s="32"/>
      <c r="C995" s="32"/>
      <c r="D995" s="32"/>
      <c r="E995" s="32"/>
    </row>
    <row r="996" spans="1:5" ht="14.25" customHeight="1">
      <c r="A996" s="32"/>
      <c r="B996" s="32"/>
      <c r="C996" s="32"/>
      <c r="D996" s="32"/>
      <c r="E996" s="32"/>
    </row>
    <row r="997" spans="1:5" ht="14.25" customHeight="1">
      <c r="A997" s="32"/>
      <c r="B997" s="32"/>
      <c r="C997" s="32"/>
      <c r="D997" s="32"/>
      <c r="E997" s="32"/>
    </row>
    <row r="998" spans="1:5" ht="14.25" customHeight="1">
      <c r="A998" s="32"/>
      <c r="B998" s="32"/>
      <c r="C998" s="32"/>
      <c r="D998" s="32"/>
      <c r="E998" s="32"/>
    </row>
    <row r="999" spans="1:5" ht="14.25" customHeight="1">
      <c r="A999" s="32"/>
      <c r="B999" s="32"/>
      <c r="C999" s="32"/>
      <c r="D999" s="32"/>
      <c r="E999" s="32"/>
    </row>
    <row r="1000" spans="1:5" ht="14.25" customHeight="1">
      <c r="A1000" s="32"/>
      <c r="B1000" s="32"/>
      <c r="C1000" s="32"/>
      <c r="D1000" s="32"/>
      <c r="E1000" s="32"/>
    </row>
    <row r="1001" spans="1:5" ht="14.25" customHeight="1">
      <c r="A1001" s="32"/>
      <c r="B1001" s="32"/>
      <c r="C1001" s="32"/>
      <c r="D1001" s="32"/>
      <c r="E1001" s="32"/>
    </row>
    <row r="1002" spans="1:5" ht="14.25" customHeight="1">
      <c r="C1002" s="32"/>
    </row>
    <row r="1003" spans="1:5" ht="14.25" customHeight="1">
      <c r="C1003" s="32"/>
    </row>
    <row r="1004" spans="1:5" ht="14.25" customHeight="1">
      <c r="C1004" s="32"/>
    </row>
    <row r="1005" spans="1:5" ht="14.25" customHeight="1">
      <c r="C1005" s="32"/>
    </row>
  </sheetData>
  <mergeCells count="17">
    <mergeCell ref="C1:C4"/>
    <mergeCell ref="D1:E3"/>
    <mergeCell ref="B5:B6"/>
    <mergeCell ref="B16:B18"/>
    <mergeCell ref="B7:B9"/>
    <mergeCell ref="B10:B12"/>
    <mergeCell ref="A1:A4"/>
    <mergeCell ref="B1:B4"/>
    <mergeCell ref="B20:B21"/>
    <mergeCell ref="B60:B62"/>
    <mergeCell ref="B27:B28"/>
    <mergeCell ref="B29:B31"/>
    <mergeCell ref="B32:B33"/>
    <mergeCell ref="B35:B37"/>
    <mergeCell ref="B40:B41"/>
    <mergeCell ref="B50:B52"/>
    <mergeCell ref="B23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1005"/>
  <sheetViews>
    <sheetView zoomScale="85" zoomScaleNormal="85" workbookViewId="0">
      <selection activeCell="K8" sqref="K8"/>
    </sheetView>
  </sheetViews>
  <sheetFormatPr defaultColWidth="9.1796875" defaultRowHeight="14.5"/>
  <cols>
    <col min="1" max="1" width="6.81640625" style="31" customWidth="1"/>
    <col min="2" max="2" width="18.81640625" style="31" hidden="1" customWidth="1"/>
    <col min="3" max="3" width="80.7265625" style="31" customWidth="1"/>
    <col min="4" max="4" width="14.7265625" style="31" customWidth="1"/>
    <col min="5" max="5" width="16.453125" style="31" customWidth="1"/>
    <col min="6" max="6" width="14.26953125" style="1" bestFit="1" customWidth="1"/>
    <col min="7" max="7" width="9.1796875" style="1" customWidth="1"/>
    <col min="8" max="9" width="9.1796875" style="1"/>
    <col min="10" max="10" width="44.7265625" bestFit="1" customWidth="1"/>
    <col min="11" max="11" width="12.26953125" bestFit="1" customWidth="1"/>
    <col min="12" max="16384" width="9.1796875" style="1"/>
  </cols>
  <sheetData>
    <row r="1" spans="1:11">
      <c r="A1" s="297" t="s">
        <v>0</v>
      </c>
      <c r="B1" s="297" t="s">
        <v>168</v>
      </c>
      <c r="C1" s="297" t="s">
        <v>1</v>
      </c>
      <c r="D1" s="334"/>
      <c r="E1" s="335"/>
    </row>
    <row r="2" spans="1:11">
      <c r="A2" s="298"/>
      <c r="B2" s="298"/>
      <c r="C2" s="298"/>
      <c r="D2" s="334"/>
      <c r="E2" s="335"/>
    </row>
    <row r="3" spans="1:11">
      <c r="A3" s="298"/>
      <c r="B3" s="298"/>
      <c r="C3" s="298"/>
      <c r="D3" s="336"/>
      <c r="E3" s="337"/>
      <c r="J3" s="78" t="s">
        <v>225</v>
      </c>
      <c r="K3" t="s">
        <v>427</v>
      </c>
    </row>
    <row r="4" spans="1:11" ht="15.5">
      <c r="A4" s="299"/>
      <c r="B4" s="299"/>
      <c r="C4" s="299"/>
      <c r="D4" s="50" t="s">
        <v>255</v>
      </c>
      <c r="E4" s="50" t="s">
        <v>255</v>
      </c>
      <c r="F4" s="69">
        <f>SUBTOTAL(9,D5:D68)</f>
        <v>133587</v>
      </c>
      <c r="J4" s="79" t="s">
        <v>424</v>
      </c>
      <c r="K4" s="247">
        <v>198</v>
      </c>
    </row>
    <row r="5" spans="1:11" ht="15.5">
      <c r="A5" s="42">
        <v>1</v>
      </c>
      <c r="B5" s="304" t="s">
        <v>167</v>
      </c>
      <c r="C5" s="45" t="s">
        <v>40</v>
      </c>
      <c r="D5" s="84" t="str">
        <f>IFERROR(VLOOKUP(C5,$J$4:$K$28,2,FALSE),"")</f>
        <v/>
      </c>
      <c r="E5" s="84" t="str">
        <f t="shared" ref="E5:E67" si="0">IFERROR(VLOOKUP(C5,$J$4:$K$65,3,FALSE),"")</f>
        <v/>
      </c>
      <c r="J5" s="79" t="s">
        <v>428</v>
      </c>
      <c r="K5" s="247">
        <v>9405</v>
      </c>
    </row>
    <row r="6" spans="1:11" ht="15.5">
      <c r="A6" s="42">
        <f t="shared" ref="A6:A67" si="1">A5+1</f>
        <v>2</v>
      </c>
      <c r="B6" s="299"/>
      <c r="C6" s="41" t="s">
        <v>41</v>
      </c>
      <c r="D6" s="84" t="str">
        <f t="shared" ref="D6:D67" si="2">IFERROR(VLOOKUP(C6,$J$4:$K$28,2,FALSE),"")</f>
        <v/>
      </c>
      <c r="E6" s="84" t="str">
        <f t="shared" si="0"/>
        <v/>
      </c>
      <c r="J6" s="79" t="s">
        <v>198</v>
      </c>
      <c r="K6" s="247">
        <v>958</v>
      </c>
    </row>
    <row r="7" spans="1:11" ht="15.5">
      <c r="A7" s="42">
        <f t="shared" si="1"/>
        <v>3</v>
      </c>
      <c r="B7" s="304" t="s">
        <v>166</v>
      </c>
      <c r="C7" s="45" t="s">
        <v>43</v>
      </c>
      <c r="D7" s="84" t="str">
        <f t="shared" si="2"/>
        <v/>
      </c>
      <c r="E7" s="84" t="str">
        <f t="shared" si="0"/>
        <v/>
      </c>
      <c r="F7" s="160"/>
      <c r="J7" s="79" t="s">
        <v>172</v>
      </c>
      <c r="K7" s="247">
        <v>1671</v>
      </c>
    </row>
    <row r="8" spans="1:11" ht="15.5">
      <c r="A8" s="42">
        <f t="shared" si="1"/>
        <v>4</v>
      </c>
      <c r="B8" s="298"/>
      <c r="C8" s="41" t="s">
        <v>45</v>
      </c>
      <c r="D8" s="84" t="str">
        <f t="shared" si="2"/>
        <v/>
      </c>
      <c r="E8" s="84" t="str">
        <f t="shared" si="0"/>
        <v/>
      </c>
      <c r="J8" s="79" t="s">
        <v>177</v>
      </c>
      <c r="K8" s="247">
        <v>798</v>
      </c>
    </row>
    <row r="9" spans="1:11" ht="15.5">
      <c r="A9" s="42">
        <f t="shared" si="1"/>
        <v>5</v>
      </c>
      <c r="B9" s="299"/>
      <c r="C9" s="41" t="s">
        <v>46</v>
      </c>
      <c r="D9" s="84" t="str">
        <f t="shared" si="2"/>
        <v/>
      </c>
      <c r="E9" s="84" t="str">
        <f t="shared" si="0"/>
        <v/>
      </c>
      <c r="F9" s="80"/>
      <c r="J9" s="79" t="s">
        <v>264</v>
      </c>
      <c r="K9" s="247">
        <v>138</v>
      </c>
    </row>
    <row r="10" spans="1:11" ht="15.5">
      <c r="A10" s="42">
        <f t="shared" si="1"/>
        <v>6</v>
      </c>
      <c r="B10" s="304" t="s">
        <v>165</v>
      </c>
      <c r="C10" s="41" t="s">
        <v>48</v>
      </c>
      <c r="D10" s="84" t="str">
        <f t="shared" si="2"/>
        <v/>
      </c>
      <c r="E10" s="84" t="str">
        <f t="shared" si="0"/>
        <v/>
      </c>
      <c r="J10" s="79" t="s">
        <v>250</v>
      </c>
      <c r="K10" s="247">
        <v>374</v>
      </c>
    </row>
    <row r="11" spans="1:11" ht="15.5">
      <c r="A11" s="42">
        <f t="shared" si="1"/>
        <v>7</v>
      </c>
      <c r="B11" s="298"/>
      <c r="C11" s="161" t="s">
        <v>239</v>
      </c>
      <c r="D11" s="84" t="str">
        <f t="shared" si="2"/>
        <v/>
      </c>
      <c r="E11" s="84" t="str">
        <f t="shared" si="0"/>
        <v/>
      </c>
      <c r="J11" s="79" t="s">
        <v>227</v>
      </c>
      <c r="K11" s="247">
        <v>750</v>
      </c>
    </row>
    <row r="12" spans="1:11" ht="15.5">
      <c r="A12" s="42">
        <f t="shared" si="1"/>
        <v>8</v>
      </c>
      <c r="B12" s="299"/>
      <c r="C12" s="41" t="s">
        <v>50</v>
      </c>
      <c r="D12" s="84">
        <f t="shared" si="2"/>
        <v>9405</v>
      </c>
      <c r="E12" s="84" t="str">
        <f t="shared" si="0"/>
        <v/>
      </c>
      <c r="J12" s="79" t="s">
        <v>256</v>
      </c>
      <c r="K12" s="247">
        <v>2103</v>
      </c>
    </row>
    <row r="13" spans="1:11" ht="15.5">
      <c r="A13" s="42">
        <f t="shared" si="1"/>
        <v>9</v>
      </c>
      <c r="B13" s="46" t="s">
        <v>52</v>
      </c>
      <c r="C13" s="41" t="s">
        <v>51</v>
      </c>
      <c r="D13" s="84" t="str">
        <f t="shared" si="2"/>
        <v/>
      </c>
      <c r="E13" s="84" t="str">
        <f t="shared" si="0"/>
        <v/>
      </c>
      <c r="J13" s="79" t="s">
        <v>194</v>
      </c>
      <c r="K13" s="247">
        <v>39057</v>
      </c>
    </row>
    <row r="14" spans="1:11" ht="15.5">
      <c r="A14" s="42">
        <f t="shared" si="1"/>
        <v>10</v>
      </c>
      <c r="B14" s="46" t="s">
        <v>164</v>
      </c>
      <c r="C14" s="161" t="s">
        <v>223</v>
      </c>
      <c r="D14" s="84" t="str">
        <f t="shared" si="2"/>
        <v/>
      </c>
      <c r="E14" s="84" t="str">
        <f t="shared" si="0"/>
        <v/>
      </c>
      <c r="J14" s="79" t="s">
        <v>190</v>
      </c>
      <c r="K14" s="247">
        <v>469</v>
      </c>
    </row>
    <row r="15" spans="1:11" ht="15.5">
      <c r="A15" s="42">
        <f t="shared" si="1"/>
        <v>11</v>
      </c>
      <c r="B15" s="46" t="s">
        <v>163</v>
      </c>
      <c r="C15" s="45" t="s">
        <v>54</v>
      </c>
      <c r="D15" s="84" t="str">
        <f t="shared" si="2"/>
        <v/>
      </c>
      <c r="E15" s="84" t="str">
        <f t="shared" si="0"/>
        <v/>
      </c>
      <c r="J15" s="79" t="s">
        <v>191</v>
      </c>
      <c r="K15" s="247">
        <v>275</v>
      </c>
    </row>
    <row r="16" spans="1:11" ht="15.5">
      <c r="A16" s="42">
        <f t="shared" si="1"/>
        <v>12</v>
      </c>
      <c r="B16" s="304" t="s">
        <v>162</v>
      </c>
      <c r="C16" s="161" t="s">
        <v>209</v>
      </c>
      <c r="D16" s="84" t="str">
        <f t="shared" si="2"/>
        <v/>
      </c>
      <c r="E16" s="84" t="str">
        <f t="shared" si="0"/>
        <v/>
      </c>
      <c r="J16" s="79" t="s">
        <v>178</v>
      </c>
      <c r="K16" s="247">
        <v>1442</v>
      </c>
    </row>
    <row r="17" spans="1:11" ht="15.5">
      <c r="A17" s="42">
        <f t="shared" si="1"/>
        <v>13</v>
      </c>
      <c r="B17" s="298"/>
      <c r="C17" s="162" t="s">
        <v>58</v>
      </c>
      <c r="D17" s="84" t="str">
        <f t="shared" si="2"/>
        <v/>
      </c>
      <c r="E17" s="84" t="str">
        <f t="shared" si="0"/>
        <v/>
      </c>
      <c r="J17" s="79" t="s">
        <v>257</v>
      </c>
      <c r="K17" s="247">
        <v>6748</v>
      </c>
    </row>
    <row r="18" spans="1:11" ht="15.5">
      <c r="A18" s="42">
        <f t="shared" si="1"/>
        <v>14</v>
      </c>
      <c r="B18" s="299"/>
      <c r="C18" s="41" t="s">
        <v>60</v>
      </c>
      <c r="D18" s="84" t="str">
        <f t="shared" si="2"/>
        <v/>
      </c>
      <c r="E18" s="84" t="str">
        <f t="shared" si="0"/>
        <v/>
      </c>
      <c r="J18" s="79" t="s">
        <v>266</v>
      </c>
      <c r="K18" s="247">
        <v>688</v>
      </c>
    </row>
    <row r="19" spans="1:11" ht="15.5">
      <c r="A19" s="42">
        <f t="shared" si="1"/>
        <v>15</v>
      </c>
      <c r="B19" s="46" t="s">
        <v>161</v>
      </c>
      <c r="C19" s="41" t="s">
        <v>62</v>
      </c>
      <c r="D19" s="84" t="str">
        <f t="shared" si="2"/>
        <v/>
      </c>
      <c r="E19" s="84" t="str">
        <f t="shared" si="0"/>
        <v/>
      </c>
      <c r="J19" s="79" t="s">
        <v>258</v>
      </c>
      <c r="K19" s="247">
        <v>441</v>
      </c>
    </row>
    <row r="20" spans="1:11" ht="15.5">
      <c r="A20" s="42">
        <f t="shared" si="1"/>
        <v>16</v>
      </c>
      <c r="B20" s="304" t="s">
        <v>160</v>
      </c>
      <c r="C20" s="41" t="s">
        <v>64</v>
      </c>
      <c r="D20" s="84" t="str">
        <f t="shared" si="2"/>
        <v/>
      </c>
      <c r="E20" s="84" t="str">
        <f t="shared" si="0"/>
        <v/>
      </c>
      <c r="J20" s="79" t="s">
        <v>199</v>
      </c>
      <c r="K20" s="247">
        <v>3175</v>
      </c>
    </row>
    <row r="21" spans="1:11" ht="15.5">
      <c r="A21" s="42">
        <f t="shared" si="1"/>
        <v>17</v>
      </c>
      <c r="B21" s="308"/>
      <c r="C21" s="41" t="s">
        <v>65</v>
      </c>
      <c r="D21" s="84">
        <f t="shared" si="2"/>
        <v>198</v>
      </c>
      <c r="E21" s="84" t="str">
        <f t="shared" si="0"/>
        <v/>
      </c>
      <c r="J21" s="79" t="s">
        <v>259</v>
      </c>
      <c r="K21" s="247">
        <v>556</v>
      </c>
    </row>
    <row r="22" spans="1:11" ht="15.5">
      <c r="A22" s="42">
        <f t="shared" si="1"/>
        <v>18</v>
      </c>
      <c r="B22" s="46" t="s">
        <v>159</v>
      </c>
      <c r="C22" s="41" t="s">
        <v>66</v>
      </c>
      <c r="D22" s="84" t="str">
        <f t="shared" si="2"/>
        <v/>
      </c>
      <c r="E22" s="84" t="str">
        <f t="shared" si="0"/>
        <v/>
      </c>
      <c r="J22" s="79" t="s">
        <v>260</v>
      </c>
      <c r="K22" s="247">
        <v>4245</v>
      </c>
    </row>
    <row r="23" spans="1:11" ht="15.5">
      <c r="A23" s="42">
        <f>A22+1</f>
        <v>19</v>
      </c>
      <c r="B23" s="304" t="s">
        <v>158</v>
      </c>
      <c r="C23" s="161" t="s">
        <v>211</v>
      </c>
      <c r="D23" s="84" t="str">
        <f t="shared" si="2"/>
        <v/>
      </c>
      <c r="E23" s="84" t="str">
        <f t="shared" si="0"/>
        <v/>
      </c>
      <c r="J23" s="79" t="s">
        <v>261</v>
      </c>
      <c r="K23" s="247">
        <v>5665</v>
      </c>
    </row>
    <row r="24" spans="1:11" ht="15.5">
      <c r="A24" s="42">
        <f t="shared" si="1"/>
        <v>20</v>
      </c>
      <c r="B24" s="309"/>
      <c r="C24" s="45" t="s">
        <v>69</v>
      </c>
      <c r="D24" s="84" t="str">
        <f t="shared" si="2"/>
        <v/>
      </c>
      <c r="E24" s="84" t="str">
        <f t="shared" si="0"/>
        <v/>
      </c>
      <c r="J24" s="79" t="s">
        <v>262</v>
      </c>
      <c r="K24" s="247">
        <v>551</v>
      </c>
    </row>
    <row r="25" spans="1:11" ht="15.5">
      <c r="A25" s="42">
        <f t="shared" si="1"/>
        <v>21</v>
      </c>
      <c r="B25" s="309"/>
      <c r="C25" s="45" t="s">
        <v>70</v>
      </c>
      <c r="D25" s="84" t="str">
        <f t="shared" si="2"/>
        <v/>
      </c>
      <c r="E25" s="84" t="str">
        <f t="shared" si="0"/>
        <v/>
      </c>
      <c r="J25" s="79" t="s">
        <v>195</v>
      </c>
      <c r="K25" s="247">
        <v>47250</v>
      </c>
    </row>
    <row r="26" spans="1:11" ht="15.5">
      <c r="A26" s="42">
        <f t="shared" si="1"/>
        <v>22</v>
      </c>
      <c r="B26" s="308"/>
      <c r="C26" s="138" t="s">
        <v>250</v>
      </c>
      <c r="D26" s="84">
        <f t="shared" si="2"/>
        <v>374</v>
      </c>
      <c r="E26" s="84" t="str">
        <f t="shared" si="0"/>
        <v/>
      </c>
      <c r="J26" s="79" t="s">
        <v>87</v>
      </c>
      <c r="K26" s="247">
        <v>3843</v>
      </c>
    </row>
    <row r="27" spans="1:11" ht="15.5">
      <c r="A27" s="42">
        <f t="shared" si="1"/>
        <v>23</v>
      </c>
      <c r="B27" s="304" t="s">
        <v>77</v>
      </c>
      <c r="C27" s="41" t="s">
        <v>72</v>
      </c>
      <c r="D27" s="84" t="str">
        <f t="shared" si="2"/>
        <v/>
      </c>
      <c r="E27" s="84" t="str">
        <f t="shared" si="0"/>
        <v/>
      </c>
      <c r="J27" s="79" t="s">
        <v>176</v>
      </c>
      <c r="K27" s="247">
        <v>820</v>
      </c>
    </row>
    <row r="28" spans="1:11" ht="15.5">
      <c r="A28" s="42">
        <f t="shared" si="1"/>
        <v>24</v>
      </c>
      <c r="B28" s="299"/>
      <c r="C28" s="161" t="s">
        <v>227</v>
      </c>
      <c r="D28" s="84">
        <f t="shared" si="2"/>
        <v>750</v>
      </c>
      <c r="E28" s="84" t="str">
        <f t="shared" si="0"/>
        <v/>
      </c>
      <c r="J28" s="79" t="s">
        <v>263</v>
      </c>
      <c r="K28" s="247">
        <v>1967</v>
      </c>
    </row>
    <row r="29" spans="1:11" ht="15.5">
      <c r="A29" s="42">
        <f t="shared" si="1"/>
        <v>25</v>
      </c>
      <c r="B29" s="304" t="s">
        <v>157</v>
      </c>
      <c r="C29" s="161" t="s">
        <v>262</v>
      </c>
      <c r="D29" s="84">
        <f t="shared" si="2"/>
        <v>551</v>
      </c>
      <c r="E29" s="84" t="str">
        <f t="shared" si="0"/>
        <v/>
      </c>
      <c r="J29" s="79" t="s">
        <v>179</v>
      </c>
      <c r="K29" s="247">
        <v>133587</v>
      </c>
    </row>
    <row r="30" spans="1:11" ht="15.5">
      <c r="A30" s="42">
        <f t="shared" si="1"/>
        <v>26</v>
      </c>
      <c r="B30" s="298"/>
      <c r="C30" s="161" t="s">
        <v>264</v>
      </c>
      <c r="D30" s="84">
        <f t="shared" si="2"/>
        <v>138</v>
      </c>
      <c r="E30" s="84" t="str">
        <f t="shared" si="0"/>
        <v/>
      </c>
    </row>
    <row r="31" spans="1:11" ht="15.5">
      <c r="A31" s="42">
        <f t="shared" si="1"/>
        <v>27</v>
      </c>
      <c r="B31" s="299"/>
      <c r="C31" s="161" t="s">
        <v>258</v>
      </c>
      <c r="D31" s="84">
        <f t="shared" si="2"/>
        <v>441</v>
      </c>
      <c r="E31" s="84" t="str">
        <f t="shared" si="0"/>
        <v/>
      </c>
    </row>
    <row r="32" spans="1:11" ht="15.5">
      <c r="A32" s="42">
        <f t="shared" si="1"/>
        <v>28</v>
      </c>
      <c r="B32" s="305" t="s">
        <v>156</v>
      </c>
      <c r="C32" s="41" t="s">
        <v>80</v>
      </c>
      <c r="D32" s="84" t="str">
        <f t="shared" si="2"/>
        <v/>
      </c>
      <c r="E32" s="84" t="str">
        <f t="shared" si="0"/>
        <v/>
      </c>
    </row>
    <row r="33" spans="1:5" ht="15.5">
      <c r="A33" s="42">
        <f t="shared" si="1"/>
        <v>29</v>
      </c>
      <c r="B33" s="307"/>
      <c r="C33" s="41" t="s">
        <v>82</v>
      </c>
      <c r="D33" s="84" t="str">
        <f t="shared" si="2"/>
        <v/>
      </c>
      <c r="E33" s="84" t="str">
        <f t="shared" si="0"/>
        <v/>
      </c>
    </row>
    <row r="34" spans="1:5" ht="15.5">
      <c r="A34" s="42">
        <f t="shared" si="1"/>
        <v>30</v>
      </c>
      <c r="B34" s="49" t="s">
        <v>155</v>
      </c>
      <c r="C34" s="138" t="s">
        <v>241</v>
      </c>
      <c r="D34" s="84" t="str">
        <f t="shared" si="2"/>
        <v/>
      </c>
      <c r="E34" s="84" t="str">
        <f t="shared" si="0"/>
        <v/>
      </c>
    </row>
    <row r="35" spans="1:5" ht="15.5">
      <c r="A35" s="42">
        <f t="shared" si="1"/>
        <v>31</v>
      </c>
      <c r="B35" s="304" t="s">
        <v>154</v>
      </c>
      <c r="C35" s="41" t="s">
        <v>85</v>
      </c>
      <c r="D35" s="84" t="str">
        <f t="shared" si="2"/>
        <v/>
      </c>
      <c r="E35" s="84" t="str">
        <f t="shared" si="0"/>
        <v/>
      </c>
    </row>
    <row r="36" spans="1:5" ht="15.5">
      <c r="A36" s="42">
        <f t="shared" si="1"/>
        <v>32</v>
      </c>
      <c r="B36" s="298"/>
      <c r="C36" s="161" t="s">
        <v>188</v>
      </c>
      <c r="D36" s="84" t="str">
        <f t="shared" si="2"/>
        <v/>
      </c>
      <c r="E36" s="84" t="str">
        <f t="shared" si="0"/>
        <v/>
      </c>
    </row>
    <row r="37" spans="1:5" ht="15.5">
      <c r="A37" s="42">
        <f t="shared" si="1"/>
        <v>33</v>
      </c>
      <c r="B37" s="299"/>
      <c r="C37" s="162" t="s">
        <v>87</v>
      </c>
      <c r="D37" s="84">
        <f t="shared" si="2"/>
        <v>3843</v>
      </c>
      <c r="E37" s="84" t="str">
        <f t="shared" si="0"/>
        <v/>
      </c>
    </row>
    <row r="38" spans="1:5" ht="15.5">
      <c r="A38" s="42">
        <f t="shared" si="1"/>
        <v>34</v>
      </c>
      <c r="B38" s="46" t="s">
        <v>91</v>
      </c>
      <c r="C38" s="41" t="s">
        <v>88</v>
      </c>
      <c r="D38" s="84" t="str">
        <f t="shared" si="2"/>
        <v/>
      </c>
      <c r="E38" s="84" t="str">
        <f t="shared" si="0"/>
        <v/>
      </c>
    </row>
    <row r="39" spans="1:5" ht="15.5">
      <c r="A39" s="42">
        <f t="shared" si="1"/>
        <v>35</v>
      </c>
      <c r="B39" s="46" t="s">
        <v>93</v>
      </c>
      <c r="C39" s="161" t="s">
        <v>230</v>
      </c>
      <c r="D39" s="84" t="str">
        <f t="shared" si="2"/>
        <v/>
      </c>
      <c r="E39" s="84" t="str">
        <f t="shared" si="0"/>
        <v/>
      </c>
    </row>
    <row r="40" spans="1:5" ht="15.5">
      <c r="A40" s="42">
        <f t="shared" si="1"/>
        <v>36</v>
      </c>
      <c r="B40" s="304" t="s">
        <v>153</v>
      </c>
      <c r="C40" s="41" t="s">
        <v>90</v>
      </c>
      <c r="D40" s="84" t="str">
        <f t="shared" si="2"/>
        <v/>
      </c>
      <c r="E40" s="84" t="str">
        <f t="shared" si="0"/>
        <v/>
      </c>
    </row>
    <row r="41" spans="1:5" ht="15.5">
      <c r="A41" s="42">
        <f t="shared" si="1"/>
        <v>37</v>
      </c>
      <c r="B41" s="299"/>
      <c r="C41" s="161" t="s">
        <v>199</v>
      </c>
      <c r="D41" s="84">
        <f t="shared" si="2"/>
        <v>3175</v>
      </c>
      <c r="E41" s="84" t="str">
        <f t="shared" si="0"/>
        <v/>
      </c>
    </row>
    <row r="42" spans="1:5" ht="15.5">
      <c r="A42" s="42">
        <f t="shared" si="1"/>
        <v>38</v>
      </c>
      <c r="B42" s="46" t="s">
        <v>152</v>
      </c>
      <c r="C42" s="138" t="s">
        <v>200</v>
      </c>
      <c r="D42" s="84" t="str">
        <f t="shared" si="2"/>
        <v/>
      </c>
      <c r="E42" s="84" t="str">
        <f t="shared" si="0"/>
        <v/>
      </c>
    </row>
    <row r="43" spans="1:5" ht="15.5">
      <c r="A43" s="42">
        <f t="shared" si="1"/>
        <v>39</v>
      </c>
      <c r="B43" s="46" t="s">
        <v>151</v>
      </c>
      <c r="C43" s="161" t="s">
        <v>198</v>
      </c>
      <c r="D43" s="84">
        <f t="shared" si="2"/>
        <v>958</v>
      </c>
      <c r="E43" s="84" t="str">
        <f t="shared" si="0"/>
        <v/>
      </c>
    </row>
    <row r="44" spans="1:5" ht="15.5">
      <c r="A44" s="42">
        <f t="shared" si="1"/>
        <v>40</v>
      </c>
      <c r="B44" s="46" t="s">
        <v>150</v>
      </c>
      <c r="C44" s="41" t="s">
        <v>96</v>
      </c>
      <c r="D44" s="84" t="str">
        <f t="shared" si="2"/>
        <v/>
      </c>
      <c r="E44" s="84" t="str">
        <f t="shared" si="0"/>
        <v/>
      </c>
    </row>
    <row r="45" spans="1:5" ht="15.5">
      <c r="A45" s="42">
        <f t="shared" si="1"/>
        <v>41</v>
      </c>
      <c r="B45" s="46" t="s">
        <v>149</v>
      </c>
      <c r="C45" s="161" t="s">
        <v>186</v>
      </c>
      <c r="D45" s="84" t="str">
        <f t="shared" si="2"/>
        <v/>
      </c>
      <c r="E45" s="84" t="str">
        <f t="shared" si="0"/>
        <v/>
      </c>
    </row>
    <row r="46" spans="1:5" ht="15.5">
      <c r="A46" s="42">
        <f t="shared" si="1"/>
        <v>42</v>
      </c>
      <c r="B46" s="46" t="s">
        <v>148</v>
      </c>
      <c r="C46" s="161" t="s">
        <v>195</v>
      </c>
      <c r="D46" s="84">
        <f t="shared" si="2"/>
        <v>47250</v>
      </c>
      <c r="E46" s="84" t="str">
        <f t="shared" si="0"/>
        <v/>
      </c>
    </row>
    <row r="47" spans="1:5" ht="15.5">
      <c r="A47" s="42">
        <f t="shared" si="1"/>
        <v>43</v>
      </c>
      <c r="B47" s="46" t="s">
        <v>147</v>
      </c>
      <c r="C47" s="161" t="s">
        <v>265</v>
      </c>
      <c r="D47" s="84" t="str">
        <f t="shared" si="2"/>
        <v/>
      </c>
      <c r="E47" s="84" t="str">
        <f t="shared" si="0"/>
        <v/>
      </c>
    </row>
    <row r="48" spans="1:5" ht="15.5">
      <c r="A48" s="42">
        <f t="shared" si="1"/>
        <v>44</v>
      </c>
      <c r="B48" s="46" t="s">
        <v>146</v>
      </c>
      <c r="C48" s="161" t="s">
        <v>194</v>
      </c>
      <c r="D48" s="84">
        <f t="shared" si="2"/>
        <v>39057</v>
      </c>
      <c r="E48" s="84" t="str">
        <f t="shared" si="0"/>
        <v/>
      </c>
    </row>
    <row r="49" spans="1:5" ht="15.5">
      <c r="A49" s="42">
        <f t="shared" si="1"/>
        <v>45</v>
      </c>
      <c r="B49" s="44" t="s">
        <v>145</v>
      </c>
      <c r="C49" s="79" t="s">
        <v>425</v>
      </c>
      <c r="D49" s="84" t="str">
        <f t="shared" si="2"/>
        <v/>
      </c>
      <c r="E49" s="84" t="str">
        <f t="shared" si="0"/>
        <v/>
      </c>
    </row>
    <row r="50" spans="1:5" ht="15.5">
      <c r="A50" s="42">
        <f t="shared" si="1"/>
        <v>46</v>
      </c>
      <c r="B50" s="305" t="s">
        <v>144</v>
      </c>
      <c r="C50" s="161" t="s">
        <v>191</v>
      </c>
      <c r="D50" s="84">
        <f t="shared" si="2"/>
        <v>275</v>
      </c>
      <c r="E50" s="84" t="str">
        <f t="shared" si="0"/>
        <v/>
      </c>
    </row>
    <row r="51" spans="1:5" ht="15.5">
      <c r="A51" s="42">
        <f t="shared" si="1"/>
        <v>47</v>
      </c>
      <c r="B51" s="306"/>
      <c r="C51" s="161" t="s">
        <v>190</v>
      </c>
      <c r="D51" s="84">
        <f t="shared" si="2"/>
        <v>469</v>
      </c>
      <c r="E51" s="84" t="str">
        <f t="shared" si="0"/>
        <v/>
      </c>
    </row>
    <row r="52" spans="1:5" ht="15.5">
      <c r="A52" s="42">
        <f t="shared" si="1"/>
        <v>48</v>
      </c>
      <c r="B52" s="307"/>
      <c r="C52" s="161" t="s">
        <v>259</v>
      </c>
      <c r="D52" s="84">
        <f t="shared" si="2"/>
        <v>556</v>
      </c>
      <c r="E52" s="84" t="str">
        <f t="shared" si="0"/>
        <v/>
      </c>
    </row>
    <row r="53" spans="1:5" ht="15.5">
      <c r="A53" s="42">
        <f t="shared" si="1"/>
        <v>49</v>
      </c>
      <c r="B53" s="46" t="s">
        <v>109</v>
      </c>
      <c r="C53" s="45" t="s">
        <v>105</v>
      </c>
      <c r="D53" s="84" t="str">
        <f t="shared" si="2"/>
        <v/>
      </c>
      <c r="E53" s="84" t="str">
        <f t="shared" si="0"/>
        <v/>
      </c>
    </row>
    <row r="54" spans="1:5" ht="15.5">
      <c r="A54" s="42">
        <f t="shared" si="1"/>
        <v>50</v>
      </c>
      <c r="B54" s="44" t="s">
        <v>111</v>
      </c>
      <c r="C54" s="79" t="s">
        <v>263</v>
      </c>
      <c r="D54" s="84">
        <f t="shared" si="2"/>
        <v>1967</v>
      </c>
      <c r="E54" s="84" t="str">
        <f t="shared" si="0"/>
        <v/>
      </c>
    </row>
    <row r="55" spans="1:5" ht="15.5">
      <c r="A55" s="42">
        <f t="shared" si="1"/>
        <v>51</v>
      </c>
      <c r="B55" s="44" t="s">
        <v>113</v>
      </c>
      <c r="C55" s="41" t="s">
        <v>107</v>
      </c>
      <c r="D55" s="84" t="str">
        <f t="shared" si="2"/>
        <v/>
      </c>
      <c r="E55" s="84" t="str">
        <f t="shared" si="0"/>
        <v/>
      </c>
    </row>
    <row r="56" spans="1:5" ht="15.5">
      <c r="A56" s="42">
        <f t="shared" si="1"/>
        <v>52</v>
      </c>
      <c r="B56" s="46" t="s">
        <v>143</v>
      </c>
      <c r="C56" s="161" t="s">
        <v>256</v>
      </c>
      <c r="D56" s="84">
        <f t="shared" si="2"/>
        <v>2103</v>
      </c>
      <c r="E56" s="84" t="str">
        <f t="shared" si="0"/>
        <v/>
      </c>
    </row>
    <row r="57" spans="1:5" ht="15.5">
      <c r="A57" s="42">
        <f t="shared" si="1"/>
        <v>53</v>
      </c>
      <c r="B57" s="46" t="s">
        <v>116</v>
      </c>
      <c r="C57" s="161" t="s">
        <v>261</v>
      </c>
      <c r="D57" s="84">
        <f t="shared" si="2"/>
        <v>5665</v>
      </c>
      <c r="E57" s="84" t="str">
        <f t="shared" si="0"/>
        <v/>
      </c>
    </row>
    <row r="58" spans="1:5" ht="15.5">
      <c r="A58" s="42">
        <f t="shared" si="1"/>
        <v>54</v>
      </c>
      <c r="B58" s="46" t="s">
        <v>118</v>
      </c>
      <c r="C58" s="138" t="s">
        <v>226</v>
      </c>
      <c r="D58" s="84" t="str">
        <f t="shared" si="2"/>
        <v/>
      </c>
      <c r="E58" s="84" t="str">
        <f t="shared" si="0"/>
        <v/>
      </c>
    </row>
    <row r="59" spans="1:5" ht="15.5">
      <c r="A59" s="42">
        <f t="shared" si="1"/>
        <v>55</v>
      </c>
      <c r="B59" s="44" t="s">
        <v>120</v>
      </c>
      <c r="C59" s="161" t="s">
        <v>180</v>
      </c>
      <c r="D59" s="84" t="str">
        <f t="shared" si="2"/>
        <v/>
      </c>
      <c r="E59" s="84" t="str">
        <f t="shared" si="0"/>
        <v/>
      </c>
    </row>
    <row r="60" spans="1:5" ht="15.5">
      <c r="A60" s="42">
        <f t="shared" si="1"/>
        <v>56</v>
      </c>
      <c r="B60" s="305" t="s">
        <v>122</v>
      </c>
      <c r="C60" s="161" t="s">
        <v>178</v>
      </c>
      <c r="D60" s="84">
        <f t="shared" si="2"/>
        <v>1442</v>
      </c>
      <c r="E60" s="84" t="str">
        <f t="shared" si="0"/>
        <v/>
      </c>
    </row>
    <row r="61" spans="1:5" ht="15.5">
      <c r="A61" s="42">
        <f t="shared" si="1"/>
        <v>57</v>
      </c>
      <c r="B61" s="306"/>
      <c r="C61" s="161" t="s">
        <v>177</v>
      </c>
      <c r="D61" s="84">
        <f t="shared" si="2"/>
        <v>798</v>
      </c>
      <c r="E61" s="84" t="str">
        <f t="shared" si="0"/>
        <v/>
      </c>
    </row>
    <row r="62" spans="1:5" ht="15.5">
      <c r="A62" s="42">
        <f t="shared" si="1"/>
        <v>58</v>
      </c>
      <c r="B62" s="307"/>
      <c r="C62" s="161" t="s">
        <v>176</v>
      </c>
      <c r="D62" s="84">
        <f t="shared" si="2"/>
        <v>820</v>
      </c>
      <c r="E62" s="84" t="str">
        <f t="shared" si="0"/>
        <v/>
      </c>
    </row>
    <row r="63" spans="1:5" ht="15.5">
      <c r="A63" s="42">
        <f t="shared" si="1"/>
        <v>59</v>
      </c>
      <c r="B63" s="44" t="s">
        <v>126</v>
      </c>
      <c r="C63" s="41" t="s">
        <v>121</v>
      </c>
      <c r="D63" s="84" t="str">
        <f t="shared" si="2"/>
        <v/>
      </c>
      <c r="E63" s="84" t="str">
        <f t="shared" si="0"/>
        <v/>
      </c>
    </row>
    <row r="64" spans="1:5" ht="15.5">
      <c r="A64" s="42">
        <f t="shared" si="1"/>
        <v>60</v>
      </c>
      <c r="B64" s="43"/>
      <c r="C64" s="161" t="s">
        <v>260</v>
      </c>
      <c r="D64" s="84">
        <f t="shared" si="2"/>
        <v>4245</v>
      </c>
      <c r="E64" s="84" t="str">
        <f t="shared" si="0"/>
        <v/>
      </c>
    </row>
    <row r="65" spans="1:5" ht="15.5">
      <c r="A65" s="42">
        <f t="shared" si="1"/>
        <v>61</v>
      </c>
      <c r="B65" s="33"/>
      <c r="C65" s="161" t="s">
        <v>266</v>
      </c>
      <c r="D65" s="84">
        <f t="shared" si="2"/>
        <v>688</v>
      </c>
      <c r="E65" s="84" t="str">
        <f t="shared" si="0"/>
        <v/>
      </c>
    </row>
    <row r="66" spans="1:5" ht="15.5">
      <c r="A66" s="40">
        <f t="shared" si="1"/>
        <v>62</v>
      </c>
      <c r="B66" s="33"/>
      <c r="C66" s="138" t="s">
        <v>257</v>
      </c>
      <c r="D66" s="84">
        <f t="shared" si="2"/>
        <v>6748</v>
      </c>
      <c r="E66" s="84" t="str">
        <f t="shared" si="0"/>
        <v/>
      </c>
    </row>
    <row r="67" spans="1:5" ht="15.5">
      <c r="A67" s="83">
        <f t="shared" si="1"/>
        <v>63</v>
      </c>
      <c r="B67" s="84"/>
      <c r="C67" s="161" t="s">
        <v>172</v>
      </c>
      <c r="D67" s="84">
        <f t="shared" si="2"/>
        <v>1671</v>
      </c>
      <c r="E67" s="84" t="str">
        <f t="shared" si="0"/>
        <v/>
      </c>
    </row>
    <row r="68" spans="1:5">
      <c r="A68" s="33"/>
      <c r="B68" s="33"/>
      <c r="C68" s="33"/>
      <c r="D68" s="84" t="str">
        <f t="shared" ref="D68:D69" si="3">IFERROR(VLOOKUP(C68,$J$4:$K$28,2,FALSE),"")</f>
        <v/>
      </c>
      <c r="E68" s="33"/>
    </row>
    <row r="69" spans="1:5">
      <c r="A69" s="33"/>
      <c r="B69" s="33"/>
      <c r="C69" s="138" t="s">
        <v>267</v>
      </c>
      <c r="D69" s="84" t="str">
        <f t="shared" si="3"/>
        <v/>
      </c>
      <c r="E69" s="33"/>
    </row>
    <row r="70" spans="1:5">
      <c r="A70" s="33"/>
      <c r="B70" s="33"/>
      <c r="C70" s="33"/>
      <c r="D70" s="33"/>
      <c r="E70" s="33"/>
    </row>
    <row r="71" spans="1:5">
      <c r="A71" s="33"/>
      <c r="B71" s="33"/>
      <c r="C71" s="33"/>
      <c r="D71" s="33"/>
      <c r="E71" s="33"/>
    </row>
    <row r="72" spans="1:5">
      <c r="A72" s="33"/>
      <c r="B72" s="33"/>
      <c r="C72" s="33"/>
      <c r="D72" s="33"/>
      <c r="E72" s="33"/>
    </row>
    <row r="73" spans="1:5">
      <c r="A73" s="33"/>
      <c r="B73" s="33"/>
      <c r="C73" s="33"/>
      <c r="D73" s="33"/>
      <c r="E73" s="33"/>
    </row>
    <row r="74" spans="1:5">
      <c r="A74" s="33"/>
      <c r="B74" s="33"/>
      <c r="C74" s="33"/>
      <c r="D74" s="33"/>
      <c r="E74" s="33"/>
    </row>
    <row r="75" spans="1:5">
      <c r="A75" s="33"/>
      <c r="B75" s="33"/>
      <c r="C75" s="33"/>
      <c r="D75" s="33"/>
      <c r="E75" s="33"/>
    </row>
    <row r="76" spans="1:5">
      <c r="A76" s="33"/>
      <c r="B76" s="33"/>
      <c r="C76" s="33"/>
      <c r="D76" s="33"/>
      <c r="E76" s="33"/>
    </row>
    <row r="77" spans="1:5">
      <c r="A77" s="33"/>
      <c r="B77" s="33"/>
      <c r="C77" s="33"/>
      <c r="D77" s="33"/>
      <c r="E77" s="33"/>
    </row>
    <row r="78" spans="1:5">
      <c r="A78" s="33"/>
      <c r="B78" s="33"/>
      <c r="C78" s="33"/>
      <c r="D78" s="33"/>
      <c r="E78" s="33"/>
    </row>
    <row r="79" spans="1:5">
      <c r="A79" s="33"/>
      <c r="B79" s="33"/>
      <c r="C79" s="33"/>
      <c r="D79" s="33"/>
      <c r="E79" s="33"/>
    </row>
    <row r="80" spans="1:5">
      <c r="A80" s="33"/>
      <c r="B80" s="33"/>
      <c r="C80" s="33"/>
      <c r="D80" s="33"/>
      <c r="E80" s="33"/>
    </row>
    <row r="81" spans="1:5">
      <c r="A81" s="33"/>
      <c r="B81" s="33"/>
      <c r="C81" s="33"/>
      <c r="D81" s="33"/>
      <c r="E81" s="33"/>
    </row>
    <row r="82" spans="1:5">
      <c r="A82" s="33"/>
      <c r="B82" s="33"/>
      <c r="C82" s="33"/>
      <c r="D82" s="33"/>
      <c r="E82" s="33"/>
    </row>
    <row r="83" spans="1:5">
      <c r="A83" s="33"/>
      <c r="B83" s="33"/>
      <c r="C83" s="33"/>
      <c r="D83" s="33"/>
      <c r="E83" s="33"/>
    </row>
    <row r="84" spans="1:5">
      <c r="A84" s="33"/>
      <c r="B84" s="33"/>
      <c r="C84" s="33"/>
      <c r="D84" s="33"/>
      <c r="E84" s="33"/>
    </row>
    <row r="85" spans="1:5">
      <c r="A85" s="33"/>
      <c r="B85" s="33"/>
      <c r="C85" s="33"/>
      <c r="D85" s="33"/>
      <c r="E85" s="33"/>
    </row>
    <row r="86" spans="1:5">
      <c r="A86" s="33"/>
      <c r="B86" s="33"/>
      <c r="C86" s="33"/>
      <c r="D86" s="33"/>
      <c r="E86" s="33"/>
    </row>
    <row r="87" spans="1:5">
      <c r="A87" s="33"/>
      <c r="B87" s="33"/>
      <c r="C87" s="33"/>
      <c r="D87" s="33"/>
      <c r="E87" s="33"/>
    </row>
    <row r="88" spans="1:5">
      <c r="A88" s="33"/>
      <c r="B88" s="33"/>
      <c r="C88" s="33"/>
      <c r="D88" s="33"/>
      <c r="E88" s="33"/>
    </row>
    <row r="89" spans="1:5">
      <c r="A89" s="33"/>
      <c r="B89" s="33"/>
      <c r="C89" s="33"/>
      <c r="D89" s="33"/>
      <c r="E89" s="33"/>
    </row>
    <row r="90" spans="1:5">
      <c r="A90" s="33"/>
      <c r="B90" s="33"/>
      <c r="C90" s="33"/>
      <c r="D90" s="33"/>
      <c r="E90" s="33"/>
    </row>
    <row r="91" spans="1:5">
      <c r="A91" s="33"/>
      <c r="B91" s="33"/>
      <c r="C91" s="33"/>
      <c r="D91" s="33"/>
      <c r="E91" s="33"/>
    </row>
    <row r="92" spans="1:5">
      <c r="A92" s="33"/>
      <c r="B92" s="33"/>
      <c r="C92" s="33"/>
      <c r="D92" s="33"/>
      <c r="E92" s="33"/>
    </row>
    <row r="93" spans="1:5">
      <c r="A93" s="33"/>
      <c r="B93" s="33"/>
      <c r="C93" s="33"/>
      <c r="D93" s="33"/>
      <c r="E93" s="33"/>
    </row>
    <row r="94" spans="1:5">
      <c r="A94" s="33"/>
      <c r="B94" s="33"/>
      <c r="C94" s="33"/>
      <c r="D94" s="33"/>
      <c r="E94" s="33"/>
    </row>
    <row r="95" spans="1:5">
      <c r="A95" s="33"/>
      <c r="B95" s="33"/>
      <c r="C95" s="33"/>
      <c r="D95" s="33"/>
      <c r="E95" s="33"/>
    </row>
    <row r="96" spans="1:5">
      <c r="A96" s="33"/>
      <c r="B96" s="33"/>
      <c r="C96" s="33"/>
      <c r="D96" s="33"/>
      <c r="E96" s="33"/>
    </row>
    <row r="97" spans="1:5">
      <c r="A97" s="33"/>
      <c r="B97" s="33"/>
      <c r="C97" s="33"/>
      <c r="D97" s="33"/>
      <c r="E97" s="33"/>
    </row>
    <row r="98" spans="1:5">
      <c r="A98" s="33"/>
      <c r="B98" s="33"/>
      <c r="C98" s="33"/>
      <c r="D98" s="33"/>
      <c r="E98" s="33"/>
    </row>
    <row r="99" spans="1:5">
      <c r="A99" s="33"/>
      <c r="B99" s="33"/>
      <c r="C99" s="33"/>
      <c r="D99" s="33"/>
      <c r="E99" s="33"/>
    </row>
    <row r="100" spans="1:5">
      <c r="A100" s="33"/>
      <c r="B100" s="33"/>
      <c r="C100" s="33"/>
      <c r="D100" s="33"/>
      <c r="E100" s="33"/>
    </row>
    <row r="101" spans="1:5">
      <c r="A101" s="33"/>
      <c r="B101" s="33"/>
      <c r="C101" s="33"/>
      <c r="D101" s="33"/>
      <c r="E101" s="33"/>
    </row>
    <row r="102" spans="1:5">
      <c r="A102" s="33"/>
      <c r="B102" s="33"/>
      <c r="C102" s="33"/>
      <c r="D102" s="33"/>
      <c r="E102" s="33"/>
    </row>
    <row r="103" spans="1:5">
      <c r="A103" s="33"/>
      <c r="B103" s="33"/>
      <c r="C103" s="33"/>
      <c r="D103" s="33"/>
      <c r="E103" s="33"/>
    </row>
    <row r="104" spans="1:5">
      <c r="A104" s="33"/>
      <c r="B104" s="33"/>
      <c r="C104" s="33"/>
      <c r="D104" s="33"/>
      <c r="E104" s="33"/>
    </row>
    <row r="105" spans="1:5">
      <c r="A105" s="33"/>
      <c r="B105" s="33"/>
      <c r="C105" s="33"/>
      <c r="D105" s="33"/>
      <c r="E105" s="33"/>
    </row>
    <row r="106" spans="1:5">
      <c r="A106" s="33"/>
      <c r="B106" s="33"/>
      <c r="C106" s="33"/>
      <c r="D106" s="33"/>
      <c r="E106" s="33"/>
    </row>
    <row r="107" spans="1:5">
      <c r="A107" s="33"/>
      <c r="B107" s="33"/>
      <c r="C107" s="33"/>
      <c r="D107" s="33"/>
      <c r="E107" s="33"/>
    </row>
    <row r="108" spans="1:5">
      <c r="A108" s="33"/>
      <c r="B108" s="33"/>
      <c r="C108" s="33"/>
      <c r="D108" s="33"/>
      <c r="E108" s="33"/>
    </row>
    <row r="109" spans="1:5">
      <c r="A109" s="33"/>
      <c r="B109" s="33"/>
      <c r="C109" s="33"/>
      <c r="D109" s="33"/>
      <c r="E109" s="33"/>
    </row>
    <row r="110" spans="1:5">
      <c r="A110" s="33"/>
      <c r="B110" s="33"/>
      <c r="C110" s="33"/>
      <c r="D110" s="33"/>
      <c r="E110" s="33"/>
    </row>
    <row r="111" spans="1:5">
      <c r="A111" s="33"/>
      <c r="B111" s="33"/>
      <c r="C111" s="33"/>
      <c r="D111" s="33"/>
      <c r="E111" s="33"/>
    </row>
    <row r="112" spans="1:5">
      <c r="A112" s="33"/>
      <c r="B112" s="33"/>
      <c r="C112" s="33"/>
      <c r="D112" s="33"/>
      <c r="E112" s="33"/>
    </row>
    <row r="113" spans="1:5">
      <c r="A113" s="33"/>
      <c r="B113" s="33"/>
      <c r="C113" s="33"/>
      <c r="D113" s="33"/>
      <c r="E113" s="33"/>
    </row>
    <row r="114" spans="1:5">
      <c r="A114" s="33"/>
      <c r="B114" s="33"/>
      <c r="C114" s="33"/>
      <c r="D114" s="33"/>
      <c r="E114" s="33"/>
    </row>
    <row r="115" spans="1:5">
      <c r="A115" s="33"/>
      <c r="B115" s="33"/>
      <c r="C115" s="33"/>
      <c r="D115" s="33"/>
      <c r="E115" s="33"/>
    </row>
    <row r="116" spans="1:5">
      <c r="A116" s="33"/>
      <c r="B116" s="33"/>
      <c r="C116" s="33"/>
      <c r="D116" s="33"/>
      <c r="E116" s="33"/>
    </row>
    <row r="117" spans="1:5">
      <c r="A117" s="33"/>
      <c r="B117" s="33"/>
      <c r="C117" s="33"/>
      <c r="D117" s="33"/>
      <c r="E117" s="33"/>
    </row>
    <row r="118" spans="1:5">
      <c r="A118" s="33"/>
      <c r="B118" s="33"/>
      <c r="C118" s="33"/>
      <c r="D118" s="33"/>
      <c r="E118" s="33"/>
    </row>
    <row r="119" spans="1:5">
      <c r="A119" s="33"/>
      <c r="B119" s="33"/>
      <c r="C119" s="33"/>
      <c r="D119" s="33"/>
      <c r="E119" s="33"/>
    </row>
    <row r="120" spans="1:5">
      <c r="A120" s="33"/>
      <c r="B120" s="33"/>
      <c r="C120" s="33"/>
      <c r="D120" s="33"/>
      <c r="E120" s="33"/>
    </row>
    <row r="121" spans="1:5">
      <c r="A121" s="33"/>
      <c r="B121" s="33"/>
      <c r="C121" s="33"/>
      <c r="D121" s="33"/>
      <c r="E121" s="33"/>
    </row>
    <row r="122" spans="1:5">
      <c r="A122" s="33"/>
      <c r="B122" s="33"/>
      <c r="C122" s="33"/>
      <c r="D122" s="33"/>
      <c r="E122" s="33"/>
    </row>
    <row r="123" spans="1:5">
      <c r="A123" s="33"/>
      <c r="B123" s="33"/>
      <c r="C123" s="33"/>
      <c r="D123" s="33"/>
      <c r="E123" s="33"/>
    </row>
    <row r="124" spans="1:5">
      <c r="A124" s="33"/>
      <c r="B124" s="33"/>
      <c r="C124" s="33"/>
      <c r="D124" s="33"/>
      <c r="E124" s="33"/>
    </row>
    <row r="125" spans="1:5">
      <c r="A125" s="33"/>
      <c r="B125" s="33"/>
      <c r="C125" s="33"/>
      <c r="D125" s="33"/>
      <c r="E125" s="33"/>
    </row>
    <row r="126" spans="1:5">
      <c r="A126" s="33"/>
      <c r="B126" s="33"/>
      <c r="C126" s="33"/>
      <c r="D126" s="33"/>
      <c r="E126" s="33"/>
    </row>
    <row r="127" spans="1:5">
      <c r="A127" s="33"/>
      <c r="B127" s="33"/>
      <c r="C127" s="33"/>
      <c r="D127" s="33"/>
      <c r="E127" s="33"/>
    </row>
    <row r="128" spans="1:5">
      <c r="A128" s="33"/>
      <c r="B128" s="33"/>
      <c r="C128" s="33"/>
      <c r="D128" s="33"/>
      <c r="E128" s="33"/>
    </row>
    <row r="129" spans="1:5">
      <c r="A129" s="33"/>
      <c r="B129" s="33"/>
      <c r="C129" s="33"/>
      <c r="D129" s="33"/>
      <c r="E129" s="33"/>
    </row>
    <row r="130" spans="1:5">
      <c r="A130" s="33"/>
      <c r="B130" s="33"/>
      <c r="C130" s="33"/>
      <c r="D130" s="33"/>
      <c r="E130" s="33"/>
    </row>
    <row r="131" spans="1:5">
      <c r="A131" s="33"/>
      <c r="B131" s="33"/>
      <c r="C131" s="33"/>
      <c r="D131" s="33"/>
      <c r="E131" s="33"/>
    </row>
    <row r="132" spans="1:5">
      <c r="A132" s="33"/>
      <c r="B132" s="33"/>
      <c r="C132" s="33"/>
      <c r="D132" s="33"/>
      <c r="E132" s="33"/>
    </row>
    <row r="133" spans="1:5">
      <c r="A133" s="33"/>
      <c r="B133" s="33"/>
      <c r="C133" s="33"/>
      <c r="D133" s="33"/>
      <c r="E133" s="33"/>
    </row>
    <row r="134" spans="1:5">
      <c r="A134" s="33"/>
      <c r="B134" s="33"/>
      <c r="C134" s="33"/>
      <c r="D134" s="33"/>
      <c r="E134" s="33"/>
    </row>
    <row r="135" spans="1:5">
      <c r="A135" s="33"/>
      <c r="B135" s="33"/>
      <c r="C135" s="33"/>
      <c r="D135" s="33"/>
      <c r="E135" s="33"/>
    </row>
    <row r="136" spans="1:5">
      <c r="A136" s="33"/>
      <c r="B136" s="33"/>
      <c r="C136" s="33"/>
      <c r="D136" s="33"/>
      <c r="E136" s="33"/>
    </row>
    <row r="137" spans="1:5">
      <c r="A137" s="33"/>
      <c r="B137" s="33"/>
      <c r="C137" s="33"/>
      <c r="D137" s="33"/>
      <c r="E137" s="33"/>
    </row>
    <row r="138" spans="1:5">
      <c r="A138" s="33"/>
      <c r="B138" s="33"/>
      <c r="C138" s="33"/>
      <c r="D138" s="33"/>
      <c r="E138" s="33"/>
    </row>
    <row r="139" spans="1:5">
      <c r="A139" s="33"/>
      <c r="B139" s="33"/>
      <c r="C139" s="33"/>
      <c r="D139" s="33"/>
      <c r="E139" s="33"/>
    </row>
    <row r="140" spans="1:5">
      <c r="A140" s="33"/>
      <c r="B140" s="33"/>
      <c r="C140" s="33"/>
      <c r="D140" s="33"/>
      <c r="E140" s="33"/>
    </row>
    <row r="141" spans="1:5">
      <c r="A141" s="33"/>
      <c r="B141" s="33"/>
      <c r="C141" s="33"/>
      <c r="D141" s="33"/>
      <c r="E141" s="33"/>
    </row>
    <row r="142" spans="1:5">
      <c r="A142" s="33"/>
      <c r="B142" s="33"/>
      <c r="C142" s="33"/>
      <c r="D142" s="33"/>
      <c r="E142" s="33"/>
    </row>
    <row r="143" spans="1:5">
      <c r="A143" s="33"/>
      <c r="B143" s="33"/>
      <c r="C143" s="33"/>
      <c r="D143" s="33"/>
      <c r="E143" s="33"/>
    </row>
    <row r="144" spans="1:5">
      <c r="A144" s="33"/>
      <c r="B144" s="33"/>
      <c r="C144" s="33"/>
      <c r="D144" s="33"/>
      <c r="E144" s="33"/>
    </row>
    <row r="145" spans="1:5">
      <c r="A145" s="33"/>
      <c r="B145" s="33"/>
      <c r="C145" s="33"/>
      <c r="D145" s="33"/>
      <c r="E145" s="33"/>
    </row>
    <row r="146" spans="1:5">
      <c r="A146" s="33"/>
      <c r="B146" s="33"/>
      <c r="C146" s="33"/>
      <c r="D146" s="33"/>
      <c r="E146" s="33"/>
    </row>
    <row r="147" spans="1:5">
      <c r="A147" s="33"/>
      <c r="B147" s="33"/>
      <c r="C147" s="33"/>
      <c r="D147" s="33"/>
      <c r="E147" s="33"/>
    </row>
    <row r="148" spans="1:5">
      <c r="A148" s="33"/>
      <c r="B148" s="33"/>
      <c r="C148" s="33"/>
      <c r="D148" s="33"/>
      <c r="E148" s="33"/>
    </row>
    <row r="149" spans="1:5">
      <c r="A149" s="33"/>
      <c r="B149" s="33"/>
      <c r="C149" s="33"/>
      <c r="D149" s="33"/>
      <c r="E149" s="33"/>
    </row>
    <row r="150" spans="1:5">
      <c r="A150" s="33"/>
      <c r="B150" s="33"/>
      <c r="C150" s="33"/>
      <c r="D150" s="33"/>
      <c r="E150" s="33"/>
    </row>
    <row r="151" spans="1:5">
      <c r="A151" s="33"/>
      <c r="B151" s="33"/>
      <c r="C151" s="33"/>
      <c r="D151" s="33"/>
      <c r="E151" s="33"/>
    </row>
    <row r="152" spans="1:5">
      <c r="A152" s="33"/>
      <c r="B152" s="33"/>
      <c r="C152" s="33"/>
      <c r="D152" s="33"/>
      <c r="E152" s="33"/>
    </row>
    <row r="153" spans="1:5">
      <c r="A153" s="33"/>
      <c r="B153" s="33"/>
      <c r="C153" s="33"/>
      <c r="D153" s="33"/>
      <c r="E153" s="33"/>
    </row>
    <row r="154" spans="1:5">
      <c r="A154" s="33"/>
      <c r="B154" s="33"/>
      <c r="C154" s="33"/>
      <c r="D154" s="33"/>
      <c r="E154" s="33"/>
    </row>
    <row r="155" spans="1:5">
      <c r="A155" s="33"/>
      <c r="B155" s="33"/>
      <c r="C155" s="33"/>
      <c r="D155" s="33"/>
      <c r="E155" s="33"/>
    </row>
    <row r="156" spans="1:5">
      <c r="A156" s="33"/>
      <c r="B156" s="33"/>
      <c r="C156" s="33"/>
      <c r="D156" s="33"/>
      <c r="E156" s="33"/>
    </row>
    <row r="157" spans="1:5">
      <c r="A157" s="33"/>
      <c r="B157" s="33"/>
      <c r="C157" s="33"/>
      <c r="D157" s="33"/>
      <c r="E157" s="33"/>
    </row>
    <row r="158" spans="1:5">
      <c r="A158" s="33"/>
      <c r="B158" s="33"/>
      <c r="C158" s="33"/>
      <c r="D158" s="33"/>
      <c r="E158" s="33"/>
    </row>
    <row r="159" spans="1:5">
      <c r="A159" s="33"/>
      <c r="B159" s="33"/>
      <c r="C159" s="33"/>
      <c r="D159" s="33"/>
      <c r="E159" s="33"/>
    </row>
    <row r="160" spans="1:5">
      <c r="A160" s="33"/>
      <c r="B160" s="33"/>
      <c r="C160" s="33"/>
      <c r="D160" s="33"/>
      <c r="E160" s="33"/>
    </row>
    <row r="161" spans="1:5">
      <c r="A161" s="33"/>
      <c r="B161" s="33"/>
      <c r="C161" s="33"/>
      <c r="D161" s="33"/>
      <c r="E161" s="33"/>
    </row>
    <row r="162" spans="1:5">
      <c r="A162" s="33"/>
      <c r="B162" s="33"/>
      <c r="C162" s="33"/>
      <c r="D162" s="33"/>
      <c r="E162" s="33"/>
    </row>
    <row r="163" spans="1:5">
      <c r="A163" s="33"/>
      <c r="B163" s="33"/>
      <c r="C163" s="33"/>
      <c r="D163" s="33"/>
      <c r="E163" s="33"/>
    </row>
    <row r="164" spans="1:5">
      <c r="A164" s="33"/>
      <c r="B164" s="33"/>
      <c r="C164" s="33"/>
      <c r="D164" s="33"/>
      <c r="E164" s="33"/>
    </row>
    <row r="165" spans="1:5">
      <c r="A165" s="33"/>
      <c r="B165" s="33"/>
      <c r="C165" s="33"/>
      <c r="D165" s="33"/>
      <c r="E165" s="33"/>
    </row>
    <row r="166" spans="1:5">
      <c r="A166" s="33"/>
      <c r="B166" s="33"/>
      <c r="C166" s="33"/>
      <c r="D166" s="33"/>
      <c r="E166" s="33"/>
    </row>
    <row r="167" spans="1:5">
      <c r="A167" s="33"/>
      <c r="B167" s="33"/>
      <c r="C167" s="33"/>
      <c r="D167" s="33"/>
      <c r="E167" s="33"/>
    </row>
    <row r="168" spans="1:5">
      <c r="A168" s="33"/>
      <c r="B168" s="33"/>
      <c r="C168" s="33"/>
      <c r="D168" s="33"/>
      <c r="E168" s="33"/>
    </row>
    <row r="169" spans="1:5">
      <c r="A169" s="33"/>
      <c r="B169" s="33"/>
      <c r="C169" s="33"/>
      <c r="D169" s="33"/>
      <c r="E169" s="33"/>
    </row>
    <row r="170" spans="1:5">
      <c r="A170" s="33"/>
      <c r="B170" s="33"/>
      <c r="C170" s="33"/>
      <c r="D170" s="33"/>
      <c r="E170" s="33"/>
    </row>
    <row r="171" spans="1:5">
      <c r="A171" s="33"/>
      <c r="B171" s="33"/>
      <c r="C171" s="33"/>
      <c r="D171" s="33"/>
      <c r="E171" s="33"/>
    </row>
    <row r="172" spans="1:5">
      <c r="A172" s="33"/>
      <c r="B172" s="33"/>
      <c r="C172" s="33"/>
      <c r="D172" s="33"/>
      <c r="E172" s="33"/>
    </row>
    <row r="173" spans="1:5">
      <c r="A173" s="33"/>
      <c r="B173" s="33"/>
      <c r="C173" s="33"/>
      <c r="D173" s="33"/>
      <c r="E173" s="33"/>
    </row>
    <row r="174" spans="1:5">
      <c r="A174" s="33"/>
      <c r="B174" s="33"/>
      <c r="C174" s="33"/>
      <c r="D174" s="33"/>
      <c r="E174" s="33"/>
    </row>
    <row r="175" spans="1:5">
      <c r="A175" s="33"/>
      <c r="B175" s="33"/>
      <c r="C175" s="33"/>
      <c r="D175" s="33"/>
      <c r="E175" s="33"/>
    </row>
    <row r="176" spans="1:5">
      <c r="A176" s="33"/>
      <c r="B176" s="33"/>
      <c r="C176" s="33"/>
      <c r="D176" s="33"/>
      <c r="E176" s="33"/>
    </row>
    <row r="177" spans="1:5">
      <c r="A177" s="33"/>
      <c r="B177" s="33"/>
      <c r="C177" s="33"/>
      <c r="D177" s="33"/>
      <c r="E177" s="33"/>
    </row>
    <row r="178" spans="1:5">
      <c r="A178" s="33"/>
      <c r="B178" s="33"/>
      <c r="C178" s="33"/>
      <c r="D178" s="33"/>
      <c r="E178" s="33"/>
    </row>
    <row r="179" spans="1:5">
      <c r="A179" s="33"/>
      <c r="B179" s="33"/>
      <c r="C179" s="33"/>
      <c r="D179" s="33"/>
      <c r="E179" s="33"/>
    </row>
    <row r="180" spans="1:5">
      <c r="A180" s="33"/>
      <c r="B180" s="33"/>
      <c r="C180" s="33"/>
      <c r="D180" s="33"/>
      <c r="E180" s="33"/>
    </row>
    <row r="181" spans="1:5">
      <c r="A181" s="33"/>
      <c r="B181" s="33"/>
      <c r="C181" s="33"/>
      <c r="D181" s="33"/>
      <c r="E181" s="33"/>
    </row>
    <row r="182" spans="1:5">
      <c r="A182" s="33"/>
      <c r="B182" s="33"/>
      <c r="C182" s="33"/>
      <c r="D182" s="33"/>
      <c r="E182" s="33"/>
    </row>
    <row r="183" spans="1:5">
      <c r="A183" s="33"/>
      <c r="B183" s="33"/>
      <c r="C183" s="33"/>
      <c r="D183" s="33"/>
      <c r="E183" s="33"/>
    </row>
    <row r="184" spans="1:5">
      <c r="A184" s="33"/>
      <c r="B184" s="33"/>
      <c r="C184" s="33"/>
      <c r="D184" s="33"/>
      <c r="E184" s="33"/>
    </row>
    <row r="185" spans="1:5">
      <c r="A185" s="33"/>
      <c r="B185" s="33"/>
      <c r="C185" s="33"/>
      <c r="D185" s="33"/>
      <c r="E185" s="33"/>
    </row>
    <row r="186" spans="1:5">
      <c r="A186" s="33"/>
      <c r="B186" s="33"/>
      <c r="C186" s="33"/>
      <c r="D186" s="33"/>
      <c r="E186" s="33"/>
    </row>
    <row r="187" spans="1:5">
      <c r="A187" s="33"/>
      <c r="B187" s="33"/>
      <c r="C187" s="33"/>
      <c r="D187" s="33"/>
      <c r="E187" s="33"/>
    </row>
    <row r="188" spans="1:5">
      <c r="A188" s="33"/>
      <c r="B188" s="33"/>
      <c r="C188" s="33"/>
      <c r="D188" s="33"/>
      <c r="E188" s="33"/>
    </row>
    <row r="189" spans="1:5">
      <c r="A189" s="33"/>
      <c r="B189" s="33"/>
      <c r="C189" s="33"/>
      <c r="D189" s="33"/>
      <c r="E189" s="33"/>
    </row>
    <row r="190" spans="1:5">
      <c r="A190" s="33"/>
      <c r="B190" s="33"/>
      <c r="C190" s="33"/>
      <c r="D190" s="33"/>
      <c r="E190" s="33"/>
    </row>
    <row r="191" spans="1:5">
      <c r="A191" s="33"/>
      <c r="B191" s="33"/>
      <c r="C191" s="33"/>
      <c r="D191" s="33"/>
      <c r="E191" s="33"/>
    </row>
    <row r="192" spans="1:5">
      <c r="A192" s="33"/>
      <c r="B192" s="33"/>
      <c r="C192" s="33"/>
      <c r="D192" s="33"/>
      <c r="E192" s="33"/>
    </row>
    <row r="193" spans="1:5">
      <c r="A193" s="33"/>
      <c r="B193" s="33"/>
      <c r="C193" s="33"/>
      <c r="D193" s="33"/>
      <c r="E193" s="33"/>
    </row>
    <row r="194" spans="1:5">
      <c r="A194" s="33"/>
      <c r="B194" s="33"/>
      <c r="C194" s="33"/>
      <c r="D194" s="33"/>
      <c r="E194" s="33"/>
    </row>
    <row r="195" spans="1:5">
      <c r="A195" s="33"/>
      <c r="B195" s="33"/>
      <c r="C195" s="33"/>
      <c r="D195" s="33"/>
      <c r="E195" s="33"/>
    </row>
    <row r="196" spans="1:5">
      <c r="A196" s="33"/>
      <c r="B196" s="33"/>
      <c r="C196" s="33"/>
      <c r="D196" s="33"/>
      <c r="E196" s="33"/>
    </row>
    <row r="197" spans="1:5">
      <c r="A197" s="33"/>
      <c r="B197" s="33"/>
      <c r="C197" s="33"/>
      <c r="D197" s="33"/>
      <c r="E197" s="33"/>
    </row>
    <row r="198" spans="1:5">
      <c r="A198" s="33"/>
      <c r="B198" s="33"/>
      <c r="C198" s="33"/>
      <c r="D198" s="33"/>
      <c r="E198" s="33"/>
    </row>
    <row r="199" spans="1:5">
      <c r="A199" s="33"/>
      <c r="B199" s="33"/>
      <c r="C199" s="33"/>
      <c r="D199" s="33"/>
      <c r="E199" s="33"/>
    </row>
    <row r="200" spans="1:5">
      <c r="A200" s="33"/>
      <c r="B200" s="33"/>
      <c r="C200" s="33"/>
      <c r="D200" s="33"/>
      <c r="E200" s="33"/>
    </row>
    <row r="201" spans="1:5">
      <c r="A201" s="33"/>
      <c r="B201" s="33"/>
      <c r="C201" s="33"/>
      <c r="D201" s="33"/>
      <c r="E201" s="33"/>
    </row>
    <row r="202" spans="1:5">
      <c r="A202" s="33"/>
      <c r="B202" s="33"/>
      <c r="C202" s="33"/>
      <c r="D202" s="33"/>
      <c r="E202" s="33"/>
    </row>
    <row r="203" spans="1:5">
      <c r="A203" s="33"/>
      <c r="B203" s="33"/>
      <c r="C203" s="33"/>
      <c r="D203" s="33"/>
      <c r="E203" s="33"/>
    </row>
    <row r="204" spans="1:5">
      <c r="A204" s="33"/>
      <c r="B204" s="33"/>
      <c r="C204" s="33"/>
      <c r="D204" s="33"/>
      <c r="E204" s="33"/>
    </row>
    <row r="205" spans="1:5">
      <c r="A205" s="33"/>
      <c r="B205" s="33"/>
      <c r="C205" s="33"/>
      <c r="D205" s="33"/>
      <c r="E205" s="33"/>
    </row>
    <row r="206" spans="1:5">
      <c r="A206" s="33"/>
      <c r="B206" s="33"/>
      <c r="C206" s="33"/>
      <c r="D206" s="33"/>
      <c r="E206" s="33"/>
    </row>
    <row r="207" spans="1:5">
      <c r="A207" s="33"/>
      <c r="B207" s="33"/>
      <c r="C207" s="33"/>
      <c r="D207" s="33"/>
      <c r="E207" s="33"/>
    </row>
    <row r="208" spans="1:5">
      <c r="A208" s="33"/>
      <c r="B208" s="33"/>
      <c r="C208" s="33"/>
      <c r="D208" s="33"/>
      <c r="E208" s="33"/>
    </row>
    <row r="209" spans="1:5">
      <c r="A209" s="33"/>
      <c r="B209" s="33"/>
      <c r="C209" s="33"/>
      <c r="D209" s="33"/>
      <c r="E209" s="33"/>
    </row>
    <row r="210" spans="1:5">
      <c r="A210" s="33"/>
      <c r="B210" s="33"/>
      <c r="C210" s="33"/>
      <c r="D210" s="33"/>
      <c r="E210" s="33"/>
    </row>
    <row r="211" spans="1:5">
      <c r="A211" s="33"/>
      <c r="B211" s="33"/>
      <c r="C211" s="33"/>
      <c r="D211" s="33"/>
      <c r="E211" s="33"/>
    </row>
    <row r="212" spans="1:5">
      <c r="A212" s="33"/>
      <c r="B212" s="33"/>
      <c r="C212" s="33"/>
      <c r="D212" s="33"/>
      <c r="E212" s="33"/>
    </row>
    <row r="213" spans="1:5">
      <c r="A213" s="33"/>
      <c r="B213" s="33"/>
      <c r="C213" s="33"/>
      <c r="D213" s="33"/>
      <c r="E213" s="33"/>
    </row>
    <row r="214" spans="1:5">
      <c r="A214" s="33"/>
      <c r="B214" s="33"/>
      <c r="C214" s="33"/>
      <c r="D214" s="33"/>
      <c r="E214" s="33"/>
    </row>
    <row r="215" spans="1:5">
      <c r="A215" s="33"/>
      <c r="B215" s="33"/>
      <c r="C215" s="33"/>
      <c r="D215" s="33"/>
      <c r="E215" s="33"/>
    </row>
    <row r="216" spans="1:5">
      <c r="A216" s="33"/>
      <c r="B216" s="33"/>
      <c r="C216" s="33"/>
      <c r="D216" s="33"/>
      <c r="E216" s="33"/>
    </row>
    <row r="217" spans="1:5">
      <c r="A217" s="33"/>
      <c r="B217" s="33"/>
      <c r="C217" s="33"/>
      <c r="D217" s="33"/>
      <c r="E217" s="33"/>
    </row>
    <row r="218" spans="1:5">
      <c r="A218" s="33"/>
      <c r="B218" s="33"/>
      <c r="C218" s="33"/>
      <c r="D218" s="33"/>
      <c r="E218" s="33"/>
    </row>
    <row r="219" spans="1:5">
      <c r="A219" s="33"/>
      <c r="B219" s="33"/>
      <c r="C219" s="33"/>
      <c r="D219" s="33"/>
      <c r="E219" s="33"/>
    </row>
    <row r="220" spans="1:5">
      <c r="A220" s="33"/>
      <c r="B220" s="33"/>
      <c r="C220" s="33"/>
      <c r="D220" s="33"/>
      <c r="E220" s="33"/>
    </row>
    <row r="221" spans="1:5">
      <c r="A221" s="33"/>
      <c r="B221" s="33"/>
      <c r="C221" s="33"/>
      <c r="D221" s="33"/>
      <c r="E221" s="33"/>
    </row>
    <row r="222" spans="1:5">
      <c r="A222" s="33"/>
      <c r="B222" s="33"/>
      <c r="C222" s="33"/>
      <c r="D222" s="33"/>
      <c r="E222" s="33"/>
    </row>
    <row r="223" spans="1:5">
      <c r="A223" s="33"/>
      <c r="B223" s="33"/>
      <c r="C223" s="33"/>
      <c r="D223" s="33"/>
      <c r="E223" s="33"/>
    </row>
    <row r="224" spans="1:5">
      <c r="A224" s="33"/>
      <c r="B224" s="33"/>
      <c r="C224" s="33"/>
      <c r="D224" s="33"/>
      <c r="E224" s="33"/>
    </row>
    <row r="225" spans="1:5">
      <c r="A225" s="33"/>
      <c r="B225" s="33"/>
      <c r="C225" s="33"/>
      <c r="D225" s="33"/>
      <c r="E225" s="33"/>
    </row>
    <row r="226" spans="1:5">
      <c r="A226" s="33"/>
      <c r="B226" s="33"/>
      <c r="C226" s="33"/>
      <c r="D226" s="33"/>
      <c r="E226" s="33"/>
    </row>
    <row r="227" spans="1:5">
      <c r="A227" s="33"/>
      <c r="B227" s="33"/>
      <c r="C227" s="33"/>
      <c r="D227" s="33"/>
      <c r="E227" s="33"/>
    </row>
    <row r="228" spans="1:5">
      <c r="A228" s="33"/>
      <c r="B228" s="33"/>
      <c r="C228" s="33"/>
      <c r="D228" s="33"/>
      <c r="E228" s="33"/>
    </row>
    <row r="229" spans="1:5">
      <c r="A229" s="33"/>
      <c r="B229" s="33"/>
      <c r="C229" s="33"/>
      <c r="D229" s="33"/>
      <c r="E229" s="33"/>
    </row>
    <row r="230" spans="1:5">
      <c r="A230" s="33"/>
      <c r="B230" s="33"/>
      <c r="C230" s="33"/>
      <c r="D230" s="33"/>
      <c r="E230" s="33"/>
    </row>
    <row r="231" spans="1:5">
      <c r="A231" s="33"/>
      <c r="B231" s="33"/>
      <c r="C231" s="33"/>
      <c r="D231" s="33"/>
      <c r="E231" s="33"/>
    </row>
    <row r="232" spans="1:5">
      <c r="A232" s="33"/>
      <c r="B232" s="33"/>
      <c r="C232" s="33"/>
      <c r="D232" s="33"/>
      <c r="E232" s="33"/>
    </row>
    <row r="233" spans="1:5">
      <c r="A233" s="33"/>
      <c r="B233" s="33"/>
      <c r="C233" s="33"/>
      <c r="D233" s="33"/>
      <c r="E233" s="33"/>
    </row>
    <row r="234" spans="1:5">
      <c r="A234" s="33"/>
      <c r="B234" s="33"/>
      <c r="C234" s="33"/>
      <c r="D234" s="33"/>
      <c r="E234" s="33"/>
    </row>
    <row r="235" spans="1:5">
      <c r="A235" s="33"/>
      <c r="B235" s="33"/>
      <c r="C235" s="33"/>
      <c r="D235" s="33"/>
      <c r="E235" s="33"/>
    </row>
    <row r="236" spans="1:5">
      <c r="A236" s="33"/>
      <c r="B236" s="33"/>
      <c r="C236" s="33"/>
      <c r="D236" s="33"/>
      <c r="E236" s="33"/>
    </row>
    <row r="237" spans="1:5">
      <c r="A237" s="33"/>
      <c r="B237" s="33"/>
      <c r="C237" s="33"/>
      <c r="D237" s="33"/>
      <c r="E237" s="33"/>
    </row>
    <row r="238" spans="1:5">
      <c r="A238" s="33"/>
      <c r="B238" s="33"/>
      <c r="C238" s="33"/>
      <c r="D238" s="33"/>
      <c r="E238" s="33"/>
    </row>
    <row r="239" spans="1:5">
      <c r="A239" s="33"/>
      <c r="B239" s="33"/>
      <c r="C239" s="33"/>
      <c r="D239" s="33"/>
      <c r="E239" s="33"/>
    </row>
    <row r="240" spans="1:5">
      <c r="A240" s="33"/>
      <c r="B240" s="33"/>
      <c r="C240" s="33"/>
      <c r="D240" s="33"/>
      <c r="E240" s="33"/>
    </row>
    <row r="241" spans="1:5">
      <c r="A241" s="33"/>
      <c r="B241" s="33"/>
      <c r="C241" s="33"/>
      <c r="D241" s="33"/>
      <c r="E241" s="33"/>
    </row>
    <row r="242" spans="1:5">
      <c r="A242" s="33"/>
      <c r="B242" s="33"/>
      <c r="C242" s="33"/>
      <c r="D242" s="33"/>
      <c r="E242" s="33"/>
    </row>
    <row r="243" spans="1:5">
      <c r="A243" s="33"/>
      <c r="B243" s="33"/>
      <c r="C243" s="33"/>
      <c r="D243" s="33"/>
      <c r="E243" s="33"/>
    </row>
    <row r="244" spans="1:5">
      <c r="A244" s="33"/>
      <c r="B244" s="33"/>
      <c r="C244" s="33"/>
      <c r="D244" s="33"/>
      <c r="E244" s="33"/>
    </row>
    <row r="245" spans="1:5">
      <c r="A245" s="33"/>
      <c r="B245" s="33"/>
      <c r="C245" s="33"/>
      <c r="D245" s="33"/>
      <c r="E245" s="33"/>
    </row>
    <row r="246" spans="1:5">
      <c r="A246" s="33"/>
      <c r="B246" s="33"/>
      <c r="C246" s="33"/>
      <c r="D246" s="33"/>
      <c r="E246" s="33"/>
    </row>
    <row r="247" spans="1:5">
      <c r="A247" s="33"/>
      <c r="B247" s="33"/>
      <c r="C247" s="33"/>
      <c r="D247" s="33"/>
      <c r="E247" s="33"/>
    </row>
    <row r="248" spans="1:5">
      <c r="A248" s="33"/>
      <c r="B248" s="33"/>
      <c r="C248" s="33"/>
      <c r="D248" s="33"/>
      <c r="E248" s="33"/>
    </row>
    <row r="249" spans="1:5">
      <c r="A249" s="33"/>
      <c r="B249" s="33"/>
      <c r="C249" s="33"/>
      <c r="D249" s="33"/>
      <c r="E249" s="33"/>
    </row>
    <row r="250" spans="1:5">
      <c r="A250" s="33"/>
      <c r="B250" s="33"/>
      <c r="C250" s="33"/>
      <c r="D250" s="33"/>
      <c r="E250" s="33"/>
    </row>
    <row r="251" spans="1:5">
      <c r="A251" s="33"/>
      <c r="B251" s="33"/>
      <c r="C251" s="33"/>
      <c r="D251" s="33"/>
      <c r="E251" s="33"/>
    </row>
    <row r="252" spans="1:5">
      <c r="A252" s="33"/>
      <c r="B252" s="33"/>
      <c r="C252" s="33"/>
      <c r="D252" s="33"/>
      <c r="E252" s="33"/>
    </row>
    <row r="253" spans="1:5">
      <c r="A253" s="33"/>
      <c r="B253" s="33"/>
      <c r="C253" s="33"/>
      <c r="D253" s="33"/>
      <c r="E253" s="33"/>
    </row>
    <row r="254" spans="1:5">
      <c r="A254" s="33"/>
      <c r="B254" s="33"/>
      <c r="C254" s="33"/>
      <c r="D254" s="33"/>
      <c r="E254" s="33"/>
    </row>
    <row r="255" spans="1:5">
      <c r="A255" s="33"/>
      <c r="B255" s="33"/>
      <c r="C255" s="33"/>
      <c r="D255" s="33"/>
      <c r="E255" s="33"/>
    </row>
    <row r="256" spans="1:5">
      <c r="A256" s="33"/>
      <c r="B256" s="33"/>
      <c r="C256" s="33"/>
      <c r="D256" s="33"/>
      <c r="E256" s="33"/>
    </row>
    <row r="257" spans="1:5">
      <c r="A257" s="33"/>
      <c r="B257" s="33"/>
      <c r="C257" s="33"/>
      <c r="D257" s="33"/>
      <c r="E257" s="33"/>
    </row>
    <row r="258" spans="1:5">
      <c r="A258" s="32"/>
      <c r="B258" s="32"/>
      <c r="C258" s="33"/>
      <c r="D258" s="32"/>
      <c r="E258" s="32"/>
    </row>
    <row r="259" spans="1:5">
      <c r="A259" s="32"/>
      <c r="B259" s="32"/>
      <c r="C259" s="33"/>
      <c r="D259" s="32"/>
      <c r="E259" s="32"/>
    </row>
    <row r="260" spans="1:5">
      <c r="A260" s="32"/>
      <c r="B260" s="32"/>
      <c r="C260" s="33"/>
      <c r="D260" s="32"/>
      <c r="E260" s="32"/>
    </row>
    <row r="261" spans="1:5">
      <c r="A261" s="32"/>
      <c r="B261" s="32"/>
      <c r="C261" s="33"/>
      <c r="D261" s="32"/>
      <c r="E261" s="32"/>
    </row>
    <row r="262" spans="1:5">
      <c r="A262" s="32"/>
      <c r="B262" s="32"/>
      <c r="C262" s="32"/>
      <c r="D262" s="32"/>
      <c r="E262" s="32"/>
    </row>
    <row r="263" spans="1:5">
      <c r="A263" s="32"/>
      <c r="B263" s="32"/>
      <c r="C263" s="32"/>
      <c r="D263" s="32"/>
      <c r="E263" s="32"/>
    </row>
    <row r="264" spans="1:5">
      <c r="A264" s="32"/>
      <c r="B264" s="32"/>
      <c r="C264" s="32"/>
      <c r="D264" s="32"/>
      <c r="E264" s="32"/>
    </row>
    <row r="265" spans="1:5">
      <c r="A265" s="32"/>
      <c r="B265" s="32"/>
      <c r="C265" s="32"/>
      <c r="D265" s="32"/>
      <c r="E265" s="32"/>
    </row>
    <row r="266" spans="1:5">
      <c r="A266" s="32"/>
      <c r="B266" s="32"/>
      <c r="C266" s="32"/>
      <c r="D266" s="32"/>
      <c r="E266" s="32"/>
    </row>
    <row r="267" spans="1:5">
      <c r="A267" s="32"/>
      <c r="B267" s="32"/>
      <c r="C267" s="32"/>
      <c r="D267" s="32"/>
      <c r="E267" s="32"/>
    </row>
    <row r="268" spans="1:5">
      <c r="A268" s="32"/>
      <c r="B268" s="32"/>
      <c r="C268" s="32"/>
      <c r="D268" s="32"/>
      <c r="E268" s="32"/>
    </row>
    <row r="269" spans="1:5">
      <c r="A269" s="32"/>
      <c r="B269" s="32"/>
      <c r="C269" s="32"/>
      <c r="D269" s="32"/>
      <c r="E269" s="32"/>
    </row>
    <row r="270" spans="1:5">
      <c r="A270" s="32"/>
      <c r="B270" s="32"/>
      <c r="C270" s="32"/>
      <c r="D270" s="32"/>
      <c r="E270" s="32"/>
    </row>
    <row r="271" spans="1:5">
      <c r="A271" s="32"/>
      <c r="B271" s="32"/>
      <c r="C271" s="32"/>
      <c r="D271" s="32"/>
      <c r="E271" s="32"/>
    </row>
    <row r="272" spans="1:5">
      <c r="A272" s="32"/>
      <c r="B272" s="32"/>
      <c r="C272" s="32"/>
      <c r="D272" s="32"/>
      <c r="E272" s="32"/>
    </row>
    <row r="273" spans="1:5">
      <c r="A273" s="32"/>
      <c r="B273" s="32"/>
      <c r="C273" s="32"/>
      <c r="D273" s="32"/>
      <c r="E273" s="32"/>
    </row>
    <row r="274" spans="1:5">
      <c r="A274" s="32"/>
      <c r="B274" s="32"/>
      <c r="C274" s="32"/>
      <c r="D274" s="32"/>
      <c r="E274" s="32"/>
    </row>
    <row r="275" spans="1:5">
      <c r="A275" s="32"/>
      <c r="B275" s="32"/>
      <c r="C275" s="32"/>
      <c r="D275" s="32"/>
      <c r="E275" s="32"/>
    </row>
    <row r="276" spans="1:5">
      <c r="A276" s="32"/>
      <c r="B276" s="32"/>
      <c r="C276" s="32"/>
      <c r="D276" s="32"/>
      <c r="E276" s="32"/>
    </row>
    <row r="277" spans="1:5">
      <c r="A277" s="32"/>
      <c r="B277" s="32"/>
      <c r="C277" s="32"/>
      <c r="D277" s="32"/>
      <c r="E277" s="32"/>
    </row>
    <row r="278" spans="1:5">
      <c r="A278" s="32"/>
      <c r="B278" s="32"/>
      <c r="C278" s="32"/>
      <c r="D278" s="32"/>
      <c r="E278" s="32"/>
    </row>
    <row r="279" spans="1:5">
      <c r="A279" s="32"/>
      <c r="B279" s="32"/>
      <c r="C279" s="32"/>
      <c r="D279" s="32"/>
      <c r="E279" s="32"/>
    </row>
    <row r="280" spans="1:5">
      <c r="A280" s="32"/>
      <c r="B280" s="32"/>
      <c r="C280" s="32"/>
      <c r="D280" s="32"/>
      <c r="E280" s="32"/>
    </row>
    <row r="281" spans="1:5">
      <c r="A281" s="32"/>
      <c r="B281" s="32"/>
      <c r="C281" s="32"/>
      <c r="D281" s="32"/>
      <c r="E281" s="32"/>
    </row>
    <row r="282" spans="1:5">
      <c r="A282" s="32"/>
      <c r="B282" s="32"/>
      <c r="C282" s="32"/>
      <c r="D282" s="32"/>
      <c r="E282" s="32"/>
    </row>
    <row r="283" spans="1:5">
      <c r="A283" s="32"/>
      <c r="B283" s="32"/>
      <c r="C283" s="32"/>
      <c r="D283" s="32"/>
      <c r="E283" s="32"/>
    </row>
    <row r="284" spans="1:5">
      <c r="A284" s="32"/>
      <c r="B284" s="32"/>
      <c r="C284" s="32"/>
      <c r="D284" s="32"/>
      <c r="E284" s="32"/>
    </row>
    <row r="285" spans="1:5">
      <c r="A285" s="32"/>
      <c r="B285" s="32"/>
      <c r="C285" s="32"/>
      <c r="D285" s="32"/>
      <c r="E285" s="32"/>
    </row>
    <row r="286" spans="1:5">
      <c r="A286" s="32"/>
      <c r="B286" s="32"/>
      <c r="C286" s="32"/>
      <c r="D286" s="32"/>
      <c r="E286" s="32"/>
    </row>
    <row r="287" spans="1:5">
      <c r="A287" s="32"/>
      <c r="B287" s="32"/>
      <c r="C287" s="32"/>
      <c r="D287" s="32"/>
      <c r="E287" s="32"/>
    </row>
    <row r="288" spans="1:5">
      <c r="A288" s="32"/>
      <c r="B288" s="32"/>
      <c r="C288" s="32"/>
      <c r="D288" s="32"/>
      <c r="E288" s="32"/>
    </row>
    <row r="289" spans="1:5">
      <c r="A289" s="32"/>
      <c r="B289" s="32"/>
      <c r="C289" s="32"/>
      <c r="D289" s="32"/>
      <c r="E289" s="32"/>
    </row>
    <row r="290" spans="1:5">
      <c r="A290" s="32"/>
      <c r="B290" s="32"/>
      <c r="C290" s="32"/>
      <c r="D290" s="32"/>
      <c r="E290" s="32"/>
    </row>
    <row r="291" spans="1:5">
      <c r="A291" s="32"/>
      <c r="B291" s="32"/>
      <c r="C291" s="32"/>
      <c r="D291" s="32"/>
      <c r="E291" s="32"/>
    </row>
    <row r="292" spans="1:5">
      <c r="A292" s="32"/>
      <c r="B292" s="32"/>
      <c r="C292" s="32"/>
      <c r="D292" s="32"/>
      <c r="E292" s="32"/>
    </row>
    <row r="293" spans="1:5">
      <c r="A293" s="32"/>
      <c r="B293" s="32"/>
      <c r="C293" s="32"/>
      <c r="D293" s="32"/>
      <c r="E293" s="32"/>
    </row>
    <row r="294" spans="1:5">
      <c r="A294" s="32"/>
      <c r="B294" s="32"/>
      <c r="C294" s="32"/>
      <c r="D294" s="32"/>
      <c r="E294" s="32"/>
    </row>
    <row r="295" spans="1:5">
      <c r="A295" s="32"/>
      <c r="B295" s="32"/>
      <c r="C295" s="32"/>
      <c r="D295" s="32"/>
      <c r="E295" s="32"/>
    </row>
    <row r="296" spans="1:5">
      <c r="A296" s="32"/>
      <c r="B296" s="32"/>
      <c r="C296" s="32"/>
      <c r="D296" s="32"/>
      <c r="E296" s="32"/>
    </row>
    <row r="297" spans="1:5">
      <c r="A297" s="32"/>
      <c r="B297" s="32"/>
      <c r="C297" s="32"/>
      <c r="D297" s="32"/>
      <c r="E297" s="32"/>
    </row>
    <row r="298" spans="1:5">
      <c r="A298" s="32"/>
      <c r="B298" s="32"/>
      <c r="C298" s="32"/>
      <c r="D298" s="32"/>
      <c r="E298" s="32"/>
    </row>
    <row r="299" spans="1:5">
      <c r="A299" s="32"/>
      <c r="B299" s="32"/>
      <c r="C299" s="32"/>
      <c r="D299" s="32"/>
      <c r="E299" s="32"/>
    </row>
    <row r="300" spans="1:5">
      <c r="A300" s="32"/>
      <c r="B300" s="32"/>
      <c r="C300" s="32"/>
      <c r="D300" s="32"/>
      <c r="E300" s="32"/>
    </row>
    <row r="301" spans="1:5">
      <c r="A301" s="32"/>
      <c r="B301" s="32"/>
      <c r="C301" s="32"/>
      <c r="D301" s="32"/>
      <c r="E301" s="32"/>
    </row>
    <row r="302" spans="1:5">
      <c r="A302" s="32"/>
      <c r="B302" s="32"/>
      <c r="C302" s="32"/>
      <c r="D302" s="32"/>
      <c r="E302" s="32"/>
    </row>
    <row r="303" spans="1:5">
      <c r="A303" s="32"/>
      <c r="B303" s="32"/>
      <c r="C303" s="32"/>
      <c r="D303" s="32"/>
      <c r="E303" s="32"/>
    </row>
    <row r="304" spans="1:5">
      <c r="A304" s="32"/>
      <c r="B304" s="32"/>
      <c r="C304" s="32"/>
      <c r="D304" s="32"/>
      <c r="E304" s="32"/>
    </row>
    <row r="305" spans="1:5">
      <c r="A305" s="32"/>
      <c r="B305" s="32"/>
      <c r="C305" s="32"/>
      <c r="D305" s="32"/>
      <c r="E305" s="32"/>
    </row>
    <row r="306" spans="1:5">
      <c r="A306" s="32"/>
      <c r="B306" s="32"/>
      <c r="C306" s="32"/>
      <c r="D306" s="32"/>
      <c r="E306" s="32"/>
    </row>
    <row r="307" spans="1:5">
      <c r="A307" s="32"/>
      <c r="B307" s="32"/>
      <c r="C307" s="32"/>
      <c r="D307" s="32"/>
      <c r="E307" s="32"/>
    </row>
    <row r="308" spans="1:5">
      <c r="A308" s="32"/>
      <c r="B308" s="32"/>
      <c r="C308" s="32"/>
      <c r="D308" s="32"/>
      <c r="E308" s="32"/>
    </row>
    <row r="309" spans="1:5">
      <c r="A309" s="32"/>
      <c r="B309" s="32"/>
      <c r="C309" s="32"/>
      <c r="D309" s="32"/>
      <c r="E309" s="32"/>
    </row>
    <row r="310" spans="1:5">
      <c r="A310" s="32"/>
      <c r="B310" s="32"/>
      <c r="C310" s="32"/>
      <c r="D310" s="32"/>
      <c r="E310" s="32"/>
    </row>
    <row r="311" spans="1:5">
      <c r="A311" s="32"/>
      <c r="B311" s="32"/>
      <c r="C311" s="32"/>
      <c r="D311" s="32"/>
      <c r="E311" s="32"/>
    </row>
    <row r="312" spans="1:5">
      <c r="A312" s="32"/>
      <c r="B312" s="32"/>
      <c r="C312" s="32"/>
      <c r="D312" s="32"/>
      <c r="E312" s="32"/>
    </row>
    <row r="313" spans="1:5">
      <c r="A313" s="32"/>
      <c r="B313" s="32"/>
      <c r="C313" s="32"/>
      <c r="D313" s="32"/>
      <c r="E313" s="32"/>
    </row>
    <row r="314" spans="1:5">
      <c r="A314" s="32"/>
      <c r="B314" s="32"/>
      <c r="C314" s="32"/>
      <c r="D314" s="32"/>
      <c r="E314" s="32"/>
    </row>
    <row r="315" spans="1:5">
      <c r="A315" s="32"/>
      <c r="B315" s="32"/>
      <c r="C315" s="32"/>
      <c r="D315" s="32"/>
      <c r="E315" s="32"/>
    </row>
    <row r="316" spans="1:5">
      <c r="A316" s="32"/>
      <c r="B316" s="32"/>
      <c r="C316" s="32"/>
      <c r="D316" s="32"/>
      <c r="E316" s="32"/>
    </row>
    <row r="317" spans="1:5">
      <c r="A317" s="32"/>
      <c r="B317" s="32"/>
      <c r="C317" s="32"/>
      <c r="D317" s="32"/>
      <c r="E317" s="32"/>
    </row>
    <row r="318" spans="1:5">
      <c r="A318" s="32"/>
      <c r="B318" s="32"/>
      <c r="C318" s="32"/>
      <c r="D318" s="32"/>
      <c r="E318" s="32"/>
    </row>
    <row r="319" spans="1:5">
      <c r="A319" s="32"/>
      <c r="B319" s="32"/>
      <c r="C319" s="32"/>
      <c r="D319" s="32"/>
      <c r="E319" s="32"/>
    </row>
    <row r="320" spans="1:5">
      <c r="A320" s="32"/>
      <c r="B320" s="32"/>
      <c r="C320" s="32"/>
      <c r="D320" s="32"/>
      <c r="E320" s="32"/>
    </row>
    <row r="321" spans="1:5">
      <c r="A321" s="32"/>
      <c r="B321" s="32"/>
      <c r="C321" s="32"/>
      <c r="D321" s="32"/>
      <c r="E321" s="32"/>
    </row>
    <row r="322" spans="1:5">
      <c r="A322" s="32"/>
      <c r="B322" s="32"/>
      <c r="C322" s="32"/>
      <c r="D322" s="32"/>
      <c r="E322" s="32"/>
    </row>
    <row r="323" spans="1:5">
      <c r="A323" s="32"/>
      <c r="B323" s="32"/>
      <c r="C323" s="32"/>
      <c r="D323" s="32"/>
      <c r="E323" s="32"/>
    </row>
    <row r="324" spans="1:5">
      <c r="A324" s="32"/>
      <c r="B324" s="32"/>
      <c r="C324" s="32"/>
      <c r="D324" s="32"/>
      <c r="E324" s="32"/>
    </row>
    <row r="325" spans="1:5">
      <c r="A325" s="32"/>
      <c r="B325" s="32"/>
      <c r="C325" s="32"/>
      <c r="D325" s="32"/>
      <c r="E325" s="32"/>
    </row>
    <row r="326" spans="1:5">
      <c r="A326" s="32"/>
      <c r="B326" s="32"/>
      <c r="C326" s="32"/>
      <c r="D326" s="32"/>
      <c r="E326" s="32"/>
    </row>
    <row r="327" spans="1:5">
      <c r="A327" s="32"/>
      <c r="B327" s="32"/>
      <c r="C327" s="32"/>
      <c r="D327" s="32"/>
      <c r="E327" s="32"/>
    </row>
    <row r="328" spans="1:5">
      <c r="A328" s="32"/>
      <c r="B328" s="32"/>
      <c r="C328" s="32"/>
      <c r="D328" s="32"/>
      <c r="E328" s="32"/>
    </row>
    <row r="329" spans="1:5">
      <c r="A329" s="32"/>
      <c r="B329" s="32"/>
      <c r="C329" s="32"/>
      <c r="D329" s="32"/>
      <c r="E329" s="32"/>
    </row>
    <row r="330" spans="1:5">
      <c r="A330" s="32"/>
      <c r="B330" s="32"/>
      <c r="C330" s="32"/>
      <c r="D330" s="32"/>
      <c r="E330" s="32"/>
    </row>
    <row r="331" spans="1:5">
      <c r="A331" s="32"/>
      <c r="B331" s="32"/>
      <c r="C331" s="32"/>
      <c r="D331" s="32"/>
      <c r="E331" s="32"/>
    </row>
    <row r="332" spans="1:5">
      <c r="A332" s="32"/>
      <c r="B332" s="32"/>
      <c r="C332" s="32"/>
      <c r="D332" s="32"/>
      <c r="E332" s="32"/>
    </row>
    <row r="333" spans="1:5">
      <c r="A333" s="32"/>
      <c r="B333" s="32"/>
      <c r="C333" s="32"/>
      <c r="D333" s="32"/>
      <c r="E333" s="32"/>
    </row>
    <row r="334" spans="1:5">
      <c r="A334" s="32"/>
      <c r="B334" s="32"/>
      <c r="C334" s="32"/>
      <c r="D334" s="32"/>
      <c r="E334" s="32"/>
    </row>
    <row r="335" spans="1:5">
      <c r="A335" s="32"/>
      <c r="B335" s="32"/>
      <c r="C335" s="32"/>
      <c r="D335" s="32"/>
      <c r="E335" s="32"/>
    </row>
    <row r="336" spans="1:5">
      <c r="A336" s="32"/>
      <c r="B336" s="32"/>
      <c r="C336" s="32"/>
      <c r="D336" s="32"/>
      <c r="E336" s="32"/>
    </row>
    <row r="337" spans="1:5">
      <c r="A337" s="32"/>
      <c r="B337" s="32"/>
      <c r="C337" s="32"/>
      <c r="D337" s="32"/>
      <c r="E337" s="32"/>
    </row>
    <row r="338" spans="1:5">
      <c r="A338" s="32"/>
      <c r="B338" s="32"/>
      <c r="C338" s="32"/>
      <c r="D338" s="32"/>
      <c r="E338" s="32"/>
    </row>
    <row r="339" spans="1:5">
      <c r="A339" s="32"/>
      <c r="B339" s="32"/>
      <c r="C339" s="32"/>
      <c r="D339" s="32"/>
      <c r="E339" s="32"/>
    </row>
    <row r="340" spans="1:5">
      <c r="A340" s="32"/>
      <c r="B340" s="32"/>
      <c r="C340" s="32"/>
      <c r="D340" s="32"/>
      <c r="E340" s="32"/>
    </row>
    <row r="341" spans="1:5">
      <c r="A341" s="32"/>
      <c r="B341" s="32"/>
      <c r="C341" s="32"/>
      <c r="D341" s="32"/>
      <c r="E341" s="32"/>
    </row>
    <row r="342" spans="1:5">
      <c r="A342" s="32"/>
      <c r="B342" s="32"/>
      <c r="C342" s="32"/>
      <c r="D342" s="32"/>
      <c r="E342" s="32"/>
    </row>
    <row r="343" spans="1:5">
      <c r="A343" s="32"/>
      <c r="B343" s="32"/>
      <c r="C343" s="32"/>
      <c r="D343" s="32"/>
      <c r="E343" s="32"/>
    </row>
    <row r="344" spans="1:5">
      <c r="A344" s="32"/>
      <c r="B344" s="32"/>
      <c r="C344" s="32"/>
      <c r="D344" s="32"/>
      <c r="E344" s="32"/>
    </row>
    <row r="345" spans="1:5">
      <c r="A345" s="32"/>
      <c r="B345" s="32"/>
      <c r="C345" s="32"/>
      <c r="D345" s="32"/>
      <c r="E345" s="32"/>
    </row>
    <row r="346" spans="1:5">
      <c r="A346" s="32"/>
      <c r="B346" s="32"/>
      <c r="C346" s="32"/>
      <c r="D346" s="32"/>
      <c r="E346" s="32"/>
    </row>
    <row r="347" spans="1:5">
      <c r="A347" s="32"/>
      <c r="B347" s="32"/>
      <c r="C347" s="32"/>
      <c r="D347" s="32"/>
      <c r="E347" s="32"/>
    </row>
    <row r="348" spans="1:5">
      <c r="A348" s="32"/>
      <c r="B348" s="32"/>
      <c r="C348" s="32"/>
      <c r="D348" s="32"/>
      <c r="E348" s="32"/>
    </row>
    <row r="349" spans="1:5">
      <c r="A349" s="32"/>
      <c r="B349" s="32"/>
      <c r="C349" s="32"/>
      <c r="D349" s="32"/>
      <c r="E349" s="32"/>
    </row>
    <row r="350" spans="1:5">
      <c r="A350" s="32"/>
      <c r="B350" s="32"/>
      <c r="C350" s="32"/>
      <c r="D350" s="32"/>
      <c r="E350" s="32"/>
    </row>
    <row r="351" spans="1:5">
      <c r="A351" s="32"/>
      <c r="B351" s="32"/>
      <c r="C351" s="32"/>
      <c r="D351" s="32"/>
      <c r="E351" s="32"/>
    </row>
    <row r="352" spans="1:5">
      <c r="A352" s="32"/>
      <c r="B352" s="32"/>
      <c r="C352" s="32"/>
      <c r="D352" s="32"/>
      <c r="E352" s="32"/>
    </row>
    <row r="353" spans="1:5">
      <c r="A353" s="32"/>
      <c r="B353" s="32"/>
      <c r="C353" s="32"/>
      <c r="D353" s="32"/>
      <c r="E353" s="32"/>
    </row>
    <row r="354" spans="1:5">
      <c r="A354" s="32"/>
      <c r="B354" s="32"/>
      <c r="C354" s="32"/>
      <c r="D354" s="32"/>
      <c r="E354" s="32"/>
    </row>
    <row r="355" spans="1:5">
      <c r="A355" s="32"/>
      <c r="B355" s="32"/>
      <c r="C355" s="32"/>
      <c r="D355" s="32"/>
      <c r="E355" s="32"/>
    </row>
    <row r="356" spans="1:5">
      <c r="A356" s="32"/>
      <c r="B356" s="32"/>
      <c r="C356" s="32"/>
      <c r="D356" s="32"/>
      <c r="E356" s="32"/>
    </row>
    <row r="357" spans="1:5">
      <c r="A357" s="32"/>
      <c r="B357" s="32"/>
      <c r="C357" s="32"/>
      <c r="D357" s="32"/>
      <c r="E357" s="32"/>
    </row>
    <row r="358" spans="1:5">
      <c r="A358" s="32"/>
      <c r="B358" s="32"/>
      <c r="C358" s="32"/>
      <c r="D358" s="32"/>
      <c r="E358" s="32"/>
    </row>
    <row r="359" spans="1:5">
      <c r="A359" s="32"/>
      <c r="B359" s="32"/>
      <c r="C359" s="32"/>
      <c r="D359" s="32"/>
      <c r="E359" s="32"/>
    </row>
    <row r="360" spans="1:5">
      <c r="A360" s="32"/>
      <c r="B360" s="32"/>
      <c r="C360" s="32"/>
      <c r="D360" s="32"/>
      <c r="E360" s="32"/>
    </row>
    <row r="361" spans="1:5">
      <c r="A361" s="32"/>
      <c r="B361" s="32"/>
      <c r="C361" s="32"/>
      <c r="D361" s="32"/>
      <c r="E361" s="32"/>
    </row>
    <row r="362" spans="1:5">
      <c r="A362" s="32"/>
      <c r="B362" s="32"/>
      <c r="C362" s="32"/>
      <c r="D362" s="32"/>
      <c r="E362" s="32"/>
    </row>
    <row r="363" spans="1:5">
      <c r="A363" s="32"/>
      <c r="B363" s="32"/>
      <c r="C363" s="32"/>
      <c r="D363" s="32"/>
      <c r="E363" s="32"/>
    </row>
    <row r="364" spans="1:5">
      <c r="A364" s="32"/>
      <c r="B364" s="32"/>
      <c r="C364" s="32"/>
      <c r="D364" s="32"/>
      <c r="E364" s="32"/>
    </row>
    <row r="365" spans="1:5">
      <c r="A365" s="32"/>
      <c r="B365" s="32"/>
      <c r="C365" s="32"/>
      <c r="D365" s="32"/>
      <c r="E365" s="32"/>
    </row>
    <row r="366" spans="1:5">
      <c r="A366" s="32"/>
      <c r="B366" s="32"/>
      <c r="C366" s="32"/>
      <c r="D366" s="32"/>
      <c r="E366" s="32"/>
    </row>
    <row r="367" spans="1:5">
      <c r="A367" s="32"/>
      <c r="B367" s="32"/>
      <c r="C367" s="32"/>
      <c r="D367" s="32"/>
      <c r="E367" s="32"/>
    </row>
    <row r="368" spans="1:5">
      <c r="A368" s="32"/>
      <c r="B368" s="32"/>
      <c r="C368" s="32"/>
      <c r="D368" s="32"/>
      <c r="E368" s="32"/>
    </row>
    <row r="369" spans="1:5">
      <c r="A369" s="32"/>
      <c r="B369" s="32"/>
      <c r="C369" s="32"/>
      <c r="D369" s="32"/>
      <c r="E369" s="32"/>
    </row>
    <row r="370" spans="1:5">
      <c r="A370" s="32"/>
      <c r="B370" s="32"/>
      <c r="C370" s="32"/>
      <c r="D370" s="32"/>
      <c r="E370" s="32"/>
    </row>
    <row r="371" spans="1:5">
      <c r="A371" s="32"/>
      <c r="B371" s="32"/>
      <c r="C371" s="32"/>
      <c r="D371" s="32"/>
      <c r="E371" s="32"/>
    </row>
    <row r="372" spans="1:5">
      <c r="A372" s="32"/>
      <c r="B372" s="32"/>
      <c r="C372" s="32"/>
      <c r="D372" s="32"/>
      <c r="E372" s="32"/>
    </row>
    <row r="373" spans="1:5">
      <c r="A373" s="32"/>
      <c r="B373" s="32"/>
      <c r="C373" s="32"/>
      <c r="D373" s="32"/>
      <c r="E373" s="32"/>
    </row>
    <row r="374" spans="1:5">
      <c r="A374" s="32"/>
      <c r="B374" s="32"/>
      <c r="C374" s="32"/>
      <c r="D374" s="32"/>
      <c r="E374" s="32"/>
    </row>
    <row r="375" spans="1:5">
      <c r="A375" s="32"/>
      <c r="B375" s="32"/>
      <c r="C375" s="32"/>
      <c r="D375" s="32"/>
      <c r="E375" s="32"/>
    </row>
    <row r="376" spans="1:5">
      <c r="A376" s="32"/>
      <c r="B376" s="32"/>
      <c r="C376" s="32"/>
      <c r="D376" s="32"/>
      <c r="E376" s="32"/>
    </row>
    <row r="377" spans="1:5">
      <c r="A377" s="32"/>
      <c r="B377" s="32"/>
      <c r="C377" s="32"/>
      <c r="D377" s="32"/>
      <c r="E377" s="32"/>
    </row>
    <row r="378" spans="1:5">
      <c r="A378" s="32"/>
      <c r="B378" s="32"/>
      <c r="C378" s="32"/>
      <c r="D378" s="32"/>
      <c r="E378" s="32"/>
    </row>
    <row r="379" spans="1:5">
      <c r="A379" s="32"/>
      <c r="B379" s="32"/>
      <c r="C379" s="32"/>
      <c r="D379" s="32"/>
      <c r="E379" s="32"/>
    </row>
    <row r="380" spans="1:5">
      <c r="A380" s="32"/>
      <c r="B380" s="32"/>
      <c r="C380" s="32"/>
      <c r="D380" s="32"/>
      <c r="E380" s="32"/>
    </row>
    <row r="381" spans="1:5">
      <c r="A381" s="32"/>
      <c r="B381" s="32"/>
      <c r="C381" s="32"/>
      <c r="D381" s="32"/>
      <c r="E381" s="32"/>
    </row>
    <row r="382" spans="1:5">
      <c r="A382" s="32"/>
      <c r="B382" s="32"/>
      <c r="C382" s="32"/>
      <c r="D382" s="32"/>
      <c r="E382" s="32"/>
    </row>
    <row r="383" spans="1:5">
      <c r="A383" s="32"/>
      <c r="B383" s="32"/>
      <c r="C383" s="32"/>
      <c r="D383" s="32"/>
      <c r="E383" s="32"/>
    </row>
    <row r="384" spans="1:5">
      <c r="A384" s="32"/>
      <c r="B384" s="32"/>
      <c r="C384" s="32"/>
      <c r="D384" s="32"/>
      <c r="E384" s="32"/>
    </row>
    <row r="385" spans="1:5">
      <c r="A385" s="32"/>
      <c r="B385" s="32"/>
      <c r="C385" s="32"/>
      <c r="D385" s="32"/>
      <c r="E385" s="32"/>
    </row>
    <row r="386" spans="1:5">
      <c r="A386" s="32"/>
      <c r="B386" s="32"/>
      <c r="C386" s="32"/>
      <c r="D386" s="32"/>
      <c r="E386" s="32"/>
    </row>
    <row r="387" spans="1:5">
      <c r="A387" s="32"/>
      <c r="B387" s="32"/>
      <c r="C387" s="32"/>
      <c r="D387" s="32"/>
      <c r="E387" s="32"/>
    </row>
    <row r="388" spans="1:5">
      <c r="A388" s="32"/>
      <c r="B388" s="32"/>
      <c r="C388" s="32"/>
      <c r="D388" s="32"/>
      <c r="E388" s="32"/>
    </row>
    <row r="389" spans="1:5">
      <c r="A389" s="32"/>
      <c r="B389" s="32"/>
      <c r="C389" s="32"/>
      <c r="D389" s="32"/>
      <c r="E389" s="32"/>
    </row>
    <row r="390" spans="1:5">
      <c r="A390" s="32"/>
      <c r="B390" s="32"/>
      <c r="C390" s="32"/>
      <c r="D390" s="32"/>
      <c r="E390" s="32"/>
    </row>
    <row r="391" spans="1:5">
      <c r="A391" s="32"/>
      <c r="B391" s="32"/>
      <c r="C391" s="32"/>
      <c r="D391" s="32"/>
      <c r="E391" s="32"/>
    </row>
    <row r="392" spans="1:5">
      <c r="A392" s="32"/>
      <c r="B392" s="32"/>
      <c r="C392" s="32"/>
      <c r="D392" s="32"/>
      <c r="E392" s="32"/>
    </row>
    <row r="393" spans="1:5">
      <c r="A393" s="32"/>
      <c r="B393" s="32"/>
      <c r="C393" s="32"/>
      <c r="D393" s="32"/>
      <c r="E393" s="32"/>
    </row>
    <row r="394" spans="1:5">
      <c r="A394" s="32"/>
      <c r="B394" s="32"/>
      <c r="C394" s="32"/>
      <c r="D394" s="32"/>
      <c r="E394" s="32"/>
    </row>
    <row r="395" spans="1:5">
      <c r="A395" s="32"/>
      <c r="B395" s="32"/>
      <c r="C395" s="32"/>
      <c r="D395" s="32"/>
      <c r="E395" s="32"/>
    </row>
    <row r="396" spans="1:5">
      <c r="A396" s="32"/>
      <c r="B396" s="32"/>
      <c r="C396" s="32"/>
      <c r="D396" s="32"/>
      <c r="E396" s="32"/>
    </row>
    <row r="397" spans="1:5">
      <c r="A397" s="32"/>
      <c r="B397" s="32"/>
      <c r="C397" s="32"/>
      <c r="D397" s="32"/>
      <c r="E397" s="32"/>
    </row>
    <row r="398" spans="1:5">
      <c r="A398" s="32"/>
      <c r="B398" s="32"/>
      <c r="C398" s="32"/>
      <c r="D398" s="32"/>
      <c r="E398" s="32"/>
    </row>
    <row r="399" spans="1:5">
      <c r="A399" s="32"/>
      <c r="B399" s="32"/>
      <c r="C399" s="32"/>
      <c r="D399" s="32"/>
      <c r="E399" s="32"/>
    </row>
    <row r="400" spans="1:5">
      <c r="A400" s="32"/>
      <c r="B400" s="32"/>
      <c r="C400" s="32"/>
      <c r="D400" s="32"/>
      <c r="E400" s="32"/>
    </row>
    <row r="401" spans="1:5">
      <c r="A401" s="32"/>
      <c r="B401" s="32"/>
      <c r="C401" s="32"/>
      <c r="D401" s="32"/>
      <c r="E401" s="32"/>
    </row>
    <row r="402" spans="1:5">
      <c r="A402" s="32"/>
      <c r="B402" s="32"/>
      <c r="C402" s="32"/>
      <c r="D402" s="32"/>
      <c r="E402" s="32"/>
    </row>
    <row r="403" spans="1:5">
      <c r="A403" s="32"/>
      <c r="B403" s="32"/>
      <c r="C403" s="32"/>
      <c r="D403" s="32"/>
      <c r="E403" s="32"/>
    </row>
    <row r="404" spans="1:5">
      <c r="A404" s="32"/>
      <c r="B404" s="32"/>
      <c r="C404" s="32"/>
      <c r="D404" s="32"/>
      <c r="E404" s="32"/>
    </row>
    <row r="405" spans="1:5">
      <c r="A405" s="32"/>
      <c r="B405" s="32"/>
      <c r="C405" s="32"/>
      <c r="D405" s="32"/>
      <c r="E405" s="32"/>
    </row>
    <row r="406" spans="1:5">
      <c r="A406" s="32"/>
      <c r="B406" s="32"/>
      <c r="C406" s="32"/>
      <c r="D406" s="32"/>
      <c r="E406" s="32"/>
    </row>
    <row r="407" spans="1:5">
      <c r="A407" s="32"/>
      <c r="B407" s="32"/>
      <c r="C407" s="32"/>
      <c r="D407" s="32"/>
      <c r="E407" s="32"/>
    </row>
    <row r="408" spans="1:5">
      <c r="A408" s="32"/>
      <c r="B408" s="32"/>
      <c r="C408" s="32"/>
      <c r="D408" s="32"/>
      <c r="E408" s="32"/>
    </row>
    <row r="409" spans="1:5">
      <c r="A409" s="32"/>
      <c r="B409" s="32"/>
      <c r="C409" s="32"/>
      <c r="D409" s="32"/>
      <c r="E409" s="32"/>
    </row>
    <row r="410" spans="1:5">
      <c r="A410" s="32"/>
      <c r="B410" s="32"/>
      <c r="C410" s="32"/>
      <c r="D410" s="32"/>
      <c r="E410" s="32"/>
    </row>
    <row r="411" spans="1:5">
      <c r="A411" s="32"/>
      <c r="B411" s="32"/>
      <c r="C411" s="32"/>
      <c r="D411" s="32"/>
      <c r="E411" s="32"/>
    </row>
    <row r="412" spans="1:5">
      <c r="A412" s="32"/>
      <c r="B412" s="32"/>
      <c r="C412" s="32"/>
      <c r="D412" s="32"/>
      <c r="E412" s="32"/>
    </row>
    <row r="413" spans="1:5">
      <c r="A413" s="32"/>
      <c r="B413" s="32"/>
      <c r="C413" s="32"/>
      <c r="D413" s="32"/>
      <c r="E413" s="32"/>
    </row>
    <row r="414" spans="1:5">
      <c r="A414" s="32"/>
      <c r="B414" s="32"/>
      <c r="C414" s="32"/>
      <c r="D414" s="32"/>
      <c r="E414" s="32"/>
    </row>
    <row r="415" spans="1:5">
      <c r="A415" s="32"/>
      <c r="B415" s="32"/>
      <c r="C415" s="32"/>
      <c r="D415" s="32"/>
      <c r="E415" s="32"/>
    </row>
    <row r="416" spans="1:5">
      <c r="A416" s="32"/>
      <c r="B416" s="32"/>
      <c r="C416" s="32"/>
      <c r="D416" s="32"/>
      <c r="E416" s="32"/>
    </row>
    <row r="417" spans="1:5">
      <c r="A417" s="32"/>
      <c r="B417" s="32"/>
      <c r="C417" s="32"/>
      <c r="D417" s="32"/>
      <c r="E417" s="32"/>
    </row>
    <row r="418" spans="1:5">
      <c r="A418" s="32"/>
      <c r="B418" s="32"/>
      <c r="C418" s="32"/>
      <c r="D418" s="32"/>
      <c r="E418" s="32"/>
    </row>
    <row r="419" spans="1:5">
      <c r="A419" s="32"/>
      <c r="B419" s="32"/>
      <c r="C419" s="32"/>
      <c r="D419" s="32"/>
      <c r="E419" s="32"/>
    </row>
    <row r="420" spans="1:5">
      <c r="A420" s="32"/>
      <c r="B420" s="32"/>
      <c r="C420" s="32"/>
      <c r="D420" s="32"/>
      <c r="E420" s="32"/>
    </row>
    <row r="421" spans="1:5">
      <c r="A421" s="32"/>
      <c r="B421" s="32"/>
      <c r="C421" s="32"/>
      <c r="D421" s="32"/>
      <c r="E421" s="32"/>
    </row>
    <row r="422" spans="1:5">
      <c r="A422" s="32"/>
      <c r="B422" s="32"/>
      <c r="C422" s="32"/>
      <c r="D422" s="32"/>
      <c r="E422" s="32"/>
    </row>
    <row r="423" spans="1:5">
      <c r="A423" s="32"/>
      <c r="B423" s="32"/>
      <c r="C423" s="32"/>
      <c r="D423" s="32"/>
      <c r="E423" s="32"/>
    </row>
    <row r="424" spans="1:5">
      <c r="A424" s="32"/>
      <c r="B424" s="32"/>
      <c r="C424" s="32"/>
      <c r="D424" s="32"/>
      <c r="E424" s="32"/>
    </row>
    <row r="425" spans="1:5">
      <c r="A425" s="32"/>
      <c r="B425" s="32"/>
      <c r="C425" s="32"/>
      <c r="D425" s="32"/>
      <c r="E425" s="32"/>
    </row>
    <row r="426" spans="1:5">
      <c r="A426" s="32"/>
      <c r="B426" s="32"/>
      <c r="C426" s="32"/>
      <c r="D426" s="32"/>
      <c r="E426" s="32"/>
    </row>
    <row r="427" spans="1:5">
      <c r="A427" s="32"/>
      <c r="B427" s="32"/>
      <c r="C427" s="32"/>
      <c r="D427" s="32"/>
      <c r="E427" s="32"/>
    </row>
    <row r="428" spans="1:5">
      <c r="A428" s="32"/>
      <c r="B428" s="32"/>
      <c r="C428" s="32"/>
      <c r="D428" s="32"/>
      <c r="E428" s="32"/>
    </row>
    <row r="429" spans="1:5">
      <c r="A429" s="32"/>
      <c r="B429" s="32"/>
      <c r="C429" s="32"/>
      <c r="D429" s="32"/>
      <c r="E429" s="32"/>
    </row>
    <row r="430" spans="1:5">
      <c r="A430" s="32"/>
      <c r="B430" s="32"/>
      <c r="C430" s="32"/>
      <c r="D430" s="32"/>
      <c r="E430" s="32"/>
    </row>
    <row r="431" spans="1:5">
      <c r="A431" s="32"/>
      <c r="B431" s="32"/>
      <c r="C431" s="32"/>
      <c r="D431" s="32"/>
      <c r="E431" s="32"/>
    </row>
    <row r="432" spans="1:5">
      <c r="A432" s="32"/>
      <c r="B432" s="32"/>
      <c r="C432" s="32"/>
      <c r="D432" s="32"/>
      <c r="E432" s="32"/>
    </row>
    <row r="433" spans="1:5">
      <c r="A433" s="32"/>
      <c r="B433" s="32"/>
      <c r="C433" s="32"/>
      <c r="D433" s="32"/>
      <c r="E433" s="32"/>
    </row>
    <row r="434" spans="1:5">
      <c r="A434" s="32"/>
      <c r="B434" s="32"/>
      <c r="C434" s="32"/>
      <c r="D434" s="32"/>
      <c r="E434" s="32"/>
    </row>
    <row r="435" spans="1:5">
      <c r="A435" s="32"/>
      <c r="B435" s="32"/>
      <c r="C435" s="32"/>
      <c r="D435" s="32"/>
      <c r="E435" s="32"/>
    </row>
    <row r="436" spans="1:5">
      <c r="A436" s="32"/>
      <c r="B436" s="32"/>
      <c r="C436" s="32"/>
      <c r="D436" s="32"/>
      <c r="E436" s="32"/>
    </row>
    <row r="437" spans="1:5">
      <c r="A437" s="32"/>
      <c r="B437" s="32"/>
      <c r="C437" s="32"/>
      <c r="D437" s="32"/>
      <c r="E437" s="32"/>
    </row>
    <row r="438" spans="1:5">
      <c r="A438" s="32"/>
      <c r="B438" s="32"/>
      <c r="C438" s="32"/>
      <c r="D438" s="32"/>
      <c r="E438" s="32"/>
    </row>
    <row r="439" spans="1:5">
      <c r="A439" s="32"/>
      <c r="B439" s="32"/>
      <c r="C439" s="32"/>
      <c r="D439" s="32"/>
      <c r="E439" s="32"/>
    </row>
    <row r="440" spans="1:5">
      <c r="A440" s="32"/>
      <c r="B440" s="32"/>
      <c r="C440" s="32"/>
      <c r="D440" s="32"/>
      <c r="E440" s="32"/>
    </row>
    <row r="441" spans="1:5">
      <c r="A441" s="32"/>
      <c r="B441" s="32"/>
      <c r="C441" s="32"/>
      <c r="D441" s="32"/>
      <c r="E441" s="32"/>
    </row>
    <row r="442" spans="1:5">
      <c r="A442" s="32"/>
      <c r="B442" s="32"/>
      <c r="C442" s="32"/>
      <c r="D442" s="32"/>
      <c r="E442" s="32"/>
    </row>
    <row r="443" spans="1:5">
      <c r="A443" s="32"/>
      <c r="B443" s="32"/>
      <c r="C443" s="32"/>
      <c r="D443" s="32"/>
      <c r="E443" s="32"/>
    </row>
    <row r="444" spans="1:5">
      <c r="A444" s="32"/>
      <c r="B444" s="32"/>
      <c r="C444" s="32"/>
      <c r="D444" s="32"/>
      <c r="E444" s="32"/>
    </row>
    <row r="445" spans="1:5">
      <c r="A445" s="32"/>
      <c r="B445" s="32"/>
      <c r="C445" s="32"/>
      <c r="D445" s="32"/>
      <c r="E445" s="32"/>
    </row>
    <row r="446" spans="1:5">
      <c r="A446" s="32"/>
      <c r="B446" s="32"/>
      <c r="C446" s="32"/>
      <c r="D446" s="32"/>
      <c r="E446" s="32"/>
    </row>
    <row r="447" spans="1:5">
      <c r="A447" s="32"/>
      <c r="B447" s="32"/>
      <c r="C447" s="32"/>
      <c r="D447" s="32"/>
      <c r="E447" s="32"/>
    </row>
    <row r="448" spans="1:5">
      <c r="A448" s="32"/>
      <c r="B448" s="32"/>
      <c r="C448" s="32"/>
      <c r="D448" s="32"/>
      <c r="E448" s="32"/>
    </row>
    <row r="449" spans="1:5">
      <c r="A449" s="32"/>
      <c r="B449" s="32"/>
      <c r="C449" s="32"/>
      <c r="D449" s="32"/>
      <c r="E449" s="32"/>
    </row>
    <row r="450" spans="1:5">
      <c r="A450" s="32"/>
      <c r="B450" s="32"/>
      <c r="C450" s="32"/>
      <c r="D450" s="32"/>
      <c r="E450" s="32"/>
    </row>
    <row r="451" spans="1:5">
      <c r="A451" s="32"/>
      <c r="B451" s="32"/>
      <c r="C451" s="32"/>
      <c r="D451" s="32"/>
      <c r="E451" s="32"/>
    </row>
    <row r="452" spans="1:5">
      <c r="A452" s="32"/>
      <c r="B452" s="32"/>
      <c r="C452" s="32"/>
      <c r="D452" s="32"/>
      <c r="E452" s="32"/>
    </row>
    <row r="453" spans="1:5">
      <c r="A453" s="32"/>
      <c r="B453" s="32"/>
      <c r="C453" s="32"/>
      <c r="D453" s="32"/>
      <c r="E453" s="32"/>
    </row>
    <row r="454" spans="1:5">
      <c r="A454" s="32"/>
      <c r="B454" s="32"/>
      <c r="C454" s="32"/>
      <c r="D454" s="32"/>
      <c r="E454" s="32"/>
    </row>
    <row r="455" spans="1:5">
      <c r="A455" s="32"/>
      <c r="B455" s="32"/>
      <c r="C455" s="32"/>
      <c r="D455" s="32"/>
      <c r="E455" s="32"/>
    </row>
    <row r="456" spans="1:5">
      <c r="A456" s="32"/>
      <c r="B456" s="32"/>
      <c r="C456" s="32"/>
      <c r="D456" s="32"/>
      <c r="E456" s="32"/>
    </row>
    <row r="457" spans="1:5">
      <c r="A457" s="32"/>
      <c r="B457" s="32"/>
      <c r="C457" s="32"/>
      <c r="D457" s="32"/>
      <c r="E457" s="32"/>
    </row>
    <row r="458" spans="1:5">
      <c r="A458" s="32"/>
      <c r="B458" s="32"/>
      <c r="C458" s="32"/>
      <c r="D458" s="32"/>
      <c r="E458" s="32"/>
    </row>
    <row r="459" spans="1:5">
      <c r="A459" s="32"/>
      <c r="B459" s="32"/>
      <c r="C459" s="32"/>
      <c r="D459" s="32"/>
      <c r="E459" s="32"/>
    </row>
    <row r="460" spans="1:5">
      <c r="A460" s="32"/>
      <c r="B460" s="32"/>
      <c r="C460" s="32"/>
      <c r="D460" s="32"/>
      <c r="E460" s="32"/>
    </row>
    <row r="461" spans="1:5">
      <c r="A461" s="32"/>
      <c r="B461" s="32"/>
      <c r="C461" s="32"/>
      <c r="D461" s="32"/>
      <c r="E461" s="32"/>
    </row>
    <row r="462" spans="1:5">
      <c r="A462" s="32"/>
      <c r="B462" s="32"/>
      <c r="C462" s="32"/>
      <c r="D462" s="32"/>
      <c r="E462" s="32"/>
    </row>
    <row r="463" spans="1:5">
      <c r="A463" s="32"/>
      <c r="B463" s="32"/>
      <c r="C463" s="32"/>
      <c r="D463" s="32"/>
      <c r="E463" s="32"/>
    </row>
    <row r="464" spans="1:5">
      <c r="A464" s="32"/>
      <c r="B464" s="32"/>
      <c r="C464" s="32"/>
      <c r="D464" s="32"/>
      <c r="E464" s="32"/>
    </row>
    <row r="465" spans="1:5">
      <c r="A465" s="32"/>
      <c r="B465" s="32"/>
      <c r="C465" s="32"/>
      <c r="D465" s="32"/>
      <c r="E465" s="32"/>
    </row>
    <row r="466" spans="1:5">
      <c r="A466" s="32"/>
      <c r="B466" s="32"/>
      <c r="C466" s="32"/>
      <c r="D466" s="32"/>
      <c r="E466" s="32"/>
    </row>
    <row r="467" spans="1:5">
      <c r="A467" s="32"/>
      <c r="B467" s="32"/>
      <c r="C467" s="32"/>
      <c r="D467" s="32"/>
      <c r="E467" s="32"/>
    </row>
    <row r="468" spans="1:5">
      <c r="A468" s="32"/>
      <c r="B468" s="32"/>
      <c r="C468" s="32"/>
      <c r="D468" s="32"/>
      <c r="E468" s="32"/>
    </row>
    <row r="469" spans="1:5">
      <c r="A469" s="32"/>
      <c r="B469" s="32"/>
      <c r="C469" s="32"/>
      <c r="D469" s="32"/>
      <c r="E469" s="32"/>
    </row>
    <row r="470" spans="1:5">
      <c r="A470" s="32"/>
      <c r="B470" s="32"/>
      <c r="C470" s="32"/>
      <c r="D470" s="32"/>
      <c r="E470" s="32"/>
    </row>
    <row r="471" spans="1:5">
      <c r="A471" s="32"/>
      <c r="B471" s="32"/>
      <c r="C471" s="32"/>
      <c r="D471" s="32"/>
      <c r="E471" s="32"/>
    </row>
    <row r="472" spans="1:5">
      <c r="A472" s="32"/>
      <c r="B472" s="32"/>
      <c r="C472" s="32"/>
      <c r="D472" s="32"/>
      <c r="E472" s="32"/>
    </row>
    <row r="473" spans="1:5">
      <c r="A473" s="32"/>
      <c r="B473" s="32"/>
      <c r="C473" s="32"/>
      <c r="D473" s="32"/>
      <c r="E473" s="32"/>
    </row>
    <row r="474" spans="1:5">
      <c r="A474" s="32"/>
      <c r="B474" s="32"/>
      <c r="C474" s="32"/>
      <c r="D474" s="32"/>
      <c r="E474" s="32"/>
    </row>
    <row r="475" spans="1:5">
      <c r="A475" s="32"/>
      <c r="B475" s="32"/>
      <c r="C475" s="32"/>
      <c r="D475" s="32"/>
      <c r="E475" s="32"/>
    </row>
    <row r="476" spans="1:5">
      <c r="A476" s="32"/>
      <c r="B476" s="32"/>
      <c r="C476" s="32"/>
      <c r="D476" s="32"/>
      <c r="E476" s="32"/>
    </row>
    <row r="477" spans="1:5">
      <c r="A477" s="32"/>
      <c r="B477" s="32"/>
      <c r="C477" s="32"/>
      <c r="D477" s="32"/>
      <c r="E477" s="32"/>
    </row>
    <row r="478" spans="1:5">
      <c r="A478" s="32"/>
      <c r="B478" s="32"/>
      <c r="C478" s="32"/>
      <c r="D478" s="32"/>
      <c r="E478" s="32"/>
    </row>
    <row r="479" spans="1:5">
      <c r="A479" s="32"/>
      <c r="B479" s="32"/>
      <c r="C479" s="32"/>
      <c r="D479" s="32"/>
      <c r="E479" s="32"/>
    </row>
    <row r="480" spans="1:5">
      <c r="A480" s="32"/>
      <c r="B480" s="32"/>
      <c r="C480" s="32"/>
      <c r="D480" s="32"/>
      <c r="E480" s="32"/>
    </row>
    <row r="481" spans="1:5">
      <c r="A481" s="32"/>
      <c r="B481" s="32"/>
      <c r="C481" s="32"/>
      <c r="D481" s="32"/>
      <c r="E481" s="32"/>
    </row>
    <row r="482" spans="1:5">
      <c r="A482" s="32"/>
      <c r="B482" s="32"/>
      <c r="C482" s="32"/>
      <c r="D482" s="32"/>
      <c r="E482" s="32"/>
    </row>
    <row r="483" spans="1:5">
      <c r="A483" s="32"/>
      <c r="B483" s="32"/>
      <c r="C483" s="32"/>
      <c r="D483" s="32"/>
      <c r="E483" s="32"/>
    </row>
    <row r="484" spans="1:5">
      <c r="A484" s="32"/>
      <c r="B484" s="32"/>
      <c r="C484" s="32"/>
      <c r="D484" s="32"/>
      <c r="E484" s="32"/>
    </row>
    <row r="485" spans="1:5">
      <c r="A485" s="32"/>
      <c r="B485" s="32"/>
      <c r="C485" s="32"/>
      <c r="D485" s="32"/>
      <c r="E485" s="32"/>
    </row>
    <row r="486" spans="1:5">
      <c r="A486" s="32"/>
      <c r="B486" s="32"/>
      <c r="C486" s="32"/>
      <c r="D486" s="32"/>
      <c r="E486" s="32"/>
    </row>
    <row r="487" spans="1:5">
      <c r="A487" s="32"/>
      <c r="B487" s="32"/>
      <c r="C487" s="32"/>
      <c r="D487" s="32"/>
      <c r="E487" s="32"/>
    </row>
    <row r="488" spans="1:5">
      <c r="A488" s="32"/>
      <c r="B488" s="32"/>
      <c r="C488" s="32"/>
      <c r="D488" s="32"/>
      <c r="E488" s="32"/>
    </row>
    <row r="489" spans="1:5">
      <c r="A489" s="32"/>
      <c r="B489" s="32"/>
      <c r="C489" s="32"/>
      <c r="D489" s="32"/>
      <c r="E489" s="32"/>
    </row>
    <row r="490" spans="1:5">
      <c r="A490" s="32"/>
      <c r="B490" s="32"/>
      <c r="C490" s="32"/>
      <c r="D490" s="32"/>
      <c r="E490" s="32"/>
    </row>
    <row r="491" spans="1:5">
      <c r="A491" s="32"/>
      <c r="B491" s="32"/>
      <c r="C491" s="32"/>
      <c r="D491" s="32"/>
      <c r="E491" s="32"/>
    </row>
    <row r="492" spans="1:5">
      <c r="A492" s="32"/>
      <c r="B492" s="32"/>
      <c r="C492" s="32"/>
      <c r="D492" s="32"/>
      <c r="E492" s="32"/>
    </row>
    <row r="493" spans="1:5">
      <c r="A493" s="32"/>
      <c r="B493" s="32"/>
      <c r="C493" s="32"/>
      <c r="D493" s="32"/>
      <c r="E493" s="32"/>
    </row>
    <row r="494" spans="1:5">
      <c r="A494" s="32"/>
      <c r="B494" s="32"/>
      <c r="C494" s="32"/>
      <c r="D494" s="32"/>
      <c r="E494" s="32"/>
    </row>
    <row r="495" spans="1:5">
      <c r="A495" s="32"/>
      <c r="B495" s="32"/>
      <c r="C495" s="32"/>
      <c r="D495" s="32"/>
      <c r="E495" s="32"/>
    </row>
    <row r="496" spans="1:5">
      <c r="A496" s="32"/>
      <c r="B496" s="32"/>
      <c r="C496" s="32"/>
      <c r="D496" s="32"/>
      <c r="E496" s="32"/>
    </row>
    <row r="497" spans="1:5">
      <c r="A497" s="32"/>
      <c r="B497" s="32"/>
      <c r="C497" s="32"/>
      <c r="D497" s="32"/>
      <c r="E497" s="32"/>
    </row>
    <row r="498" spans="1:5">
      <c r="A498" s="32"/>
      <c r="B498" s="32"/>
      <c r="C498" s="32"/>
      <c r="D498" s="32"/>
      <c r="E498" s="32"/>
    </row>
    <row r="499" spans="1:5">
      <c r="A499" s="32"/>
      <c r="B499" s="32"/>
      <c r="C499" s="32"/>
      <c r="D499" s="32"/>
      <c r="E499" s="32"/>
    </row>
    <row r="500" spans="1:5">
      <c r="A500" s="32"/>
      <c r="B500" s="32"/>
      <c r="C500" s="32"/>
      <c r="D500" s="32"/>
      <c r="E500" s="32"/>
    </row>
    <row r="501" spans="1:5">
      <c r="A501" s="32"/>
      <c r="B501" s="32"/>
      <c r="C501" s="32"/>
      <c r="D501" s="32"/>
      <c r="E501" s="32"/>
    </row>
    <row r="502" spans="1:5">
      <c r="A502" s="32"/>
      <c r="B502" s="32"/>
      <c r="C502" s="32"/>
      <c r="D502" s="32"/>
      <c r="E502" s="32"/>
    </row>
    <row r="503" spans="1:5">
      <c r="A503" s="32"/>
      <c r="B503" s="32"/>
      <c r="C503" s="32"/>
      <c r="D503" s="32"/>
      <c r="E503" s="32"/>
    </row>
    <row r="504" spans="1:5">
      <c r="A504" s="32"/>
      <c r="B504" s="32"/>
      <c r="C504" s="32"/>
      <c r="D504" s="32"/>
      <c r="E504" s="32"/>
    </row>
    <row r="505" spans="1:5">
      <c r="A505" s="32"/>
      <c r="B505" s="32"/>
      <c r="C505" s="32"/>
      <c r="D505" s="32"/>
      <c r="E505" s="32"/>
    </row>
    <row r="506" spans="1:5">
      <c r="A506" s="32"/>
      <c r="B506" s="32"/>
      <c r="C506" s="32"/>
      <c r="D506" s="32"/>
      <c r="E506" s="32"/>
    </row>
    <row r="507" spans="1:5">
      <c r="A507" s="32"/>
      <c r="B507" s="32"/>
      <c r="C507" s="32"/>
      <c r="D507" s="32"/>
      <c r="E507" s="32"/>
    </row>
    <row r="508" spans="1:5">
      <c r="A508" s="32"/>
      <c r="B508" s="32"/>
      <c r="C508" s="32"/>
      <c r="D508" s="32"/>
      <c r="E508" s="32"/>
    </row>
    <row r="509" spans="1:5">
      <c r="A509" s="32"/>
      <c r="B509" s="32"/>
      <c r="C509" s="32"/>
      <c r="D509" s="32"/>
      <c r="E509" s="32"/>
    </row>
    <row r="510" spans="1:5">
      <c r="A510" s="32"/>
      <c r="B510" s="32"/>
      <c r="C510" s="32"/>
      <c r="D510" s="32"/>
      <c r="E510" s="32"/>
    </row>
    <row r="511" spans="1:5">
      <c r="A511" s="32"/>
      <c r="B511" s="32"/>
      <c r="C511" s="32"/>
      <c r="D511" s="32"/>
      <c r="E511" s="32"/>
    </row>
    <row r="512" spans="1:5">
      <c r="A512" s="32"/>
      <c r="B512" s="32"/>
      <c r="C512" s="32"/>
      <c r="D512" s="32"/>
      <c r="E512" s="32"/>
    </row>
    <row r="513" spans="1:5">
      <c r="A513" s="32"/>
      <c r="B513" s="32"/>
      <c r="C513" s="32"/>
      <c r="D513" s="32"/>
      <c r="E513" s="32"/>
    </row>
    <row r="514" spans="1:5">
      <c r="A514" s="32"/>
      <c r="B514" s="32"/>
      <c r="C514" s="32"/>
      <c r="D514" s="32"/>
      <c r="E514" s="32"/>
    </row>
    <row r="515" spans="1:5">
      <c r="A515" s="32"/>
      <c r="B515" s="32"/>
      <c r="C515" s="32"/>
      <c r="D515" s="32"/>
      <c r="E515" s="32"/>
    </row>
    <row r="516" spans="1:5">
      <c r="A516" s="32"/>
      <c r="B516" s="32"/>
      <c r="C516" s="32"/>
      <c r="D516" s="32"/>
      <c r="E516" s="32"/>
    </row>
    <row r="517" spans="1:5">
      <c r="A517" s="32"/>
      <c r="B517" s="32"/>
      <c r="C517" s="32"/>
      <c r="D517" s="32"/>
      <c r="E517" s="32"/>
    </row>
    <row r="518" spans="1:5">
      <c r="A518" s="32"/>
      <c r="B518" s="32"/>
      <c r="C518" s="32"/>
      <c r="D518" s="32"/>
      <c r="E518" s="32"/>
    </row>
    <row r="519" spans="1:5">
      <c r="A519" s="32"/>
      <c r="B519" s="32"/>
      <c r="C519" s="32"/>
      <c r="D519" s="32"/>
      <c r="E519" s="32"/>
    </row>
    <row r="520" spans="1:5">
      <c r="A520" s="32"/>
      <c r="B520" s="32"/>
      <c r="C520" s="32"/>
      <c r="D520" s="32"/>
      <c r="E520" s="32"/>
    </row>
    <row r="521" spans="1:5">
      <c r="A521" s="32"/>
      <c r="B521" s="32"/>
      <c r="C521" s="32"/>
      <c r="D521" s="32"/>
      <c r="E521" s="32"/>
    </row>
    <row r="522" spans="1:5">
      <c r="A522" s="32"/>
      <c r="B522" s="32"/>
      <c r="C522" s="32"/>
      <c r="D522" s="32"/>
      <c r="E522" s="32"/>
    </row>
    <row r="523" spans="1:5">
      <c r="A523" s="32"/>
      <c r="B523" s="32"/>
      <c r="C523" s="32"/>
      <c r="D523" s="32"/>
      <c r="E523" s="32"/>
    </row>
    <row r="524" spans="1:5">
      <c r="A524" s="32"/>
      <c r="B524" s="32"/>
      <c r="C524" s="32"/>
      <c r="D524" s="32"/>
      <c r="E524" s="32"/>
    </row>
    <row r="525" spans="1:5">
      <c r="A525" s="32"/>
      <c r="B525" s="32"/>
      <c r="C525" s="32"/>
      <c r="D525" s="32"/>
      <c r="E525" s="32"/>
    </row>
    <row r="526" spans="1:5">
      <c r="A526" s="32"/>
      <c r="B526" s="32"/>
      <c r="C526" s="32"/>
      <c r="D526" s="32"/>
      <c r="E526" s="32"/>
    </row>
    <row r="527" spans="1:5">
      <c r="A527" s="32"/>
      <c r="B527" s="32"/>
      <c r="C527" s="32"/>
      <c r="D527" s="32"/>
      <c r="E527" s="32"/>
    </row>
    <row r="528" spans="1:5">
      <c r="A528" s="32"/>
      <c r="B528" s="32"/>
      <c r="C528" s="32"/>
      <c r="D528" s="32"/>
      <c r="E528" s="32"/>
    </row>
    <row r="529" spans="1:5">
      <c r="A529" s="32"/>
      <c r="B529" s="32"/>
      <c r="C529" s="32"/>
      <c r="D529" s="32"/>
      <c r="E529" s="32"/>
    </row>
    <row r="530" spans="1:5">
      <c r="A530" s="32"/>
      <c r="B530" s="32"/>
      <c r="C530" s="32"/>
      <c r="D530" s="32"/>
      <c r="E530" s="32"/>
    </row>
    <row r="531" spans="1:5">
      <c r="A531" s="32"/>
      <c r="B531" s="32"/>
      <c r="C531" s="32"/>
      <c r="D531" s="32"/>
      <c r="E531" s="32"/>
    </row>
    <row r="532" spans="1:5">
      <c r="A532" s="32"/>
      <c r="B532" s="32"/>
      <c r="C532" s="32"/>
      <c r="D532" s="32"/>
      <c r="E532" s="32"/>
    </row>
    <row r="533" spans="1:5">
      <c r="A533" s="32"/>
      <c r="B533" s="32"/>
      <c r="C533" s="32"/>
      <c r="D533" s="32"/>
      <c r="E533" s="32"/>
    </row>
    <row r="534" spans="1:5">
      <c r="A534" s="32"/>
      <c r="B534" s="32"/>
      <c r="C534" s="32"/>
      <c r="D534" s="32"/>
      <c r="E534" s="32"/>
    </row>
    <row r="535" spans="1:5">
      <c r="A535" s="32"/>
      <c r="B535" s="32"/>
      <c r="C535" s="32"/>
      <c r="D535" s="32"/>
      <c r="E535" s="32"/>
    </row>
    <row r="536" spans="1:5">
      <c r="A536" s="32"/>
      <c r="B536" s="32"/>
      <c r="C536" s="32"/>
      <c r="D536" s="32"/>
      <c r="E536" s="32"/>
    </row>
    <row r="537" spans="1:5">
      <c r="A537" s="32"/>
      <c r="B537" s="32"/>
      <c r="C537" s="32"/>
      <c r="D537" s="32"/>
      <c r="E537" s="32"/>
    </row>
    <row r="538" spans="1:5">
      <c r="A538" s="32"/>
      <c r="B538" s="32"/>
      <c r="C538" s="32"/>
      <c r="D538" s="32"/>
      <c r="E538" s="32"/>
    </row>
    <row r="539" spans="1:5">
      <c r="A539" s="32"/>
      <c r="B539" s="32"/>
      <c r="C539" s="32"/>
      <c r="D539" s="32"/>
      <c r="E539" s="32"/>
    </row>
    <row r="540" spans="1:5">
      <c r="A540" s="32"/>
      <c r="B540" s="32"/>
      <c r="C540" s="32"/>
      <c r="D540" s="32"/>
      <c r="E540" s="32"/>
    </row>
    <row r="541" spans="1:5">
      <c r="A541" s="32"/>
      <c r="B541" s="32"/>
      <c r="C541" s="32"/>
      <c r="D541" s="32"/>
      <c r="E541" s="32"/>
    </row>
    <row r="542" spans="1:5">
      <c r="A542" s="32"/>
      <c r="B542" s="32"/>
      <c r="C542" s="32"/>
      <c r="D542" s="32"/>
      <c r="E542" s="32"/>
    </row>
    <row r="543" spans="1:5">
      <c r="A543" s="32"/>
      <c r="B543" s="32"/>
      <c r="C543" s="32"/>
      <c r="D543" s="32"/>
      <c r="E543" s="32"/>
    </row>
    <row r="544" spans="1:5">
      <c r="A544" s="32"/>
      <c r="B544" s="32"/>
      <c r="C544" s="32"/>
      <c r="D544" s="32"/>
      <c r="E544" s="32"/>
    </row>
    <row r="545" spans="1:5">
      <c r="A545" s="32"/>
      <c r="B545" s="32"/>
      <c r="C545" s="32"/>
      <c r="D545" s="32"/>
      <c r="E545" s="32"/>
    </row>
    <row r="546" spans="1:5">
      <c r="A546" s="32"/>
      <c r="B546" s="32"/>
      <c r="C546" s="32"/>
      <c r="D546" s="32"/>
      <c r="E546" s="32"/>
    </row>
    <row r="547" spans="1:5">
      <c r="A547" s="32"/>
      <c r="B547" s="32"/>
      <c r="C547" s="32"/>
      <c r="D547" s="32"/>
      <c r="E547" s="32"/>
    </row>
    <row r="548" spans="1:5">
      <c r="A548" s="32"/>
      <c r="B548" s="32"/>
      <c r="C548" s="32"/>
      <c r="D548" s="32"/>
      <c r="E548" s="32"/>
    </row>
    <row r="549" spans="1:5">
      <c r="A549" s="32"/>
      <c r="B549" s="32"/>
      <c r="C549" s="32"/>
      <c r="D549" s="32"/>
      <c r="E549" s="32"/>
    </row>
    <row r="550" spans="1:5">
      <c r="A550" s="32"/>
      <c r="B550" s="32"/>
      <c r="C550" s="32"/>
      <c r="D550" s="32"/>
      <c r="E550" s="32"/>
    </row>
    <row r="551" spans="1:5">
      <c r="A551" s="32"/>
      <c r="B551" s="32"/>
      <c r="C551" s="32"/>
      <c r="D551" s="32"/>
      <c r="E551" s="32"/>
    </row>
    <row r="552" spans="1:5">
      <c r="A552" s="32"/>
      <c r="B552" s="32"/>
      <c r="C552" s="32"/>
      <c r="D552" s="32"/>
      <c r="E552" s="32"/>
    </row>
    <row r="553" spans="1:5">
      <c r="A553" s="32"/>
      <c r="B553" s="32"/>
      <c r="C553" s="32"/>
      <c r="D553" s="32"/>
      <c r="E553" s="32"/>
    </row>
    <row r="554" spans="1:5">
      <c r="A554" s="32"/>
      <c r="B554" s="32"/>
      <c r="C554" s="32"/>
      <c r="D554" s="32"/>
      <c r="E554" s="32"/>
    </row>
    <row r="555" spans="1:5">
      <c r="A555" s="32"/>
      <c r="B555" s="32"/>
      <c r="C555" s="32"/>
      <c r="D555" s="32"/>
      <c r="E555" s="32"/>
    </row>
    <row r="556" spans="1:5">
      <c r="A556" s="32"/>
      <c r="B556" s="32"/>
      <c r="C556" s="32"/>
      <c r="D556" s="32"/>
      <c r="E556" s="32"/>
    </row>
    <row r="557" spans="1:5">
      <c r="A557" s="32"/>
      <c r="B557" s="32"/>
      <c r="C557" s="32"/>
      <c r="D557" s="32"/>
      <c r="E557" s="32"/>
    </row>
    <row r="558" spans="1:5">
      <c r="A558" s="32"/>
      <c r="B558" s="32"/>
      <c r="C558" s="32"/>
      <c r="D558" s="32"/>
      <c r="E558" s="32"/>
    </row>
    <row r="559" spans="1:5">
      <c r="A559" s="32"/>
      <c r="B559" s="32"/>
      <c r="C559" s="32"/>
      <c r="D559" s="32"/>
      <c r="E559" s="32"/>
    </row>
    <row r="560" spans="1:5">
      <c r="A560" s="32"/>
      <c r="B560" s="32"/>
      <c r="C560" s="32"/>
      <c r="D560" s="32"/>
      <c r="E560" s="32"/>
    </row>
    <row r="561" spans="1:5">
      <c r="A561" s="32"/>
      <c r="B561" s="32"/>
      <c r="C561" s="32"/>
      <c r="D561" s="32"/>
      <c r="E561" s="32"/>
    </row>
    <row r="562" spans="1:5">
      <c r="A562" s="32"/>
      <c r="B562" s="32"/>
      <c r="C562" s="32"/>
      <c r="D562" s="32"/>
      <c r="E562" s="32"/>
    </row>
    <row r="563" spans="1:5">
      <c r="A563" s="32"/>
      <c r="B563" s="32"/>
      <c r="C563" s="32"/>
      <c r="D563" s="32"/>
      <c r="E563" s="32"/>
    </row>
    <row r="564" spans="1:5">
      <c r="A564" s="32"/>
      <c r="B564" s="32"/>
      <c r="C564" s="32"/>
      <c r="D564" s="32"/>
      <c r="E564" s="32"/>
    </row>
    <row r="565" spans="1:5">
      <c r="A565" s="32"/>
      <c r="B565" s="32"/>
      <c r="C565" s="32"/>
      <c r="D565" s="32"/>
      <c r="E565" s="32"/>
    </row>
    <row r="566" spans="1:5">
      <c r="A566" s="32"/>
      <c r="B566" s="32"/>
      <c r="C566" s="32"/>
      <c r="D566" s="32"/>
      <c r="E566" s="32"/>
    </row>
    <row r="567" spans="1:5">
      <c r="A567" s="32"/>
      <c r="B567" s="32"/>
      <c r="C567" s="32"/>
      <c r="D567" s="32"/>
      <c r="E567" s="32"/>
    </row>
    <row r="568" spans="1:5">
      <c r="A568" s="32"/>
      <c r="B568" s="32"/>
      <c r="C568" s="32"/>
      <c r="D568" s="32"/>
      <c r="E568" s="32"/>
    </row>
    <row r="569" spans="1:5">
      <c r="A569" s="32"/>
      <c r="B569" s="32"/>
      <c r="C569" s="32"/>
      <c r="D569" s="32"/>
      <c r="E569" s="32"/>
    </row>
    <row r="570" spans="1:5">
      <c r="A570" s="32"/>
      <c r="B570" s="32"/>
      <c r="C570" s="32"/>
      <c r="D570" s="32"/>
      <c r="E570" s="32"/>
    </row>
    <row r="571" spans="1:5">
      <c r="A571" s="32"/>
      <c r="B571" s="32"/>
      <c r="C571" s="32"/>
      <c r="D571" s="32"/>
      <c r="E571" s="32"/>
    </row>
    <row r="572" spans="1:5">
      <c r="A572" s="32"/>
      <c r="B572" s="32"/>
      <c r="C572" s="32"/>
      <c r="D572" s="32"/>
      <c r="E572" s="32"/>
    </row>
    <row r="573" spans="1:5">
      <c r="A573" s="32"/>
      <c r="B573" s="32"/>
      <c r="C573" s="32"/>
      <c r="D573" s="32"/>
      <c r="E573" s="32"/>
    </row>
    <row r="574" spans="1:5">
      <c r="A574" s="32"/>
      <c r="B574" s="32"/>
      <c r="C574" s="32"/>
      <c r="D574" s="32"/>
      <c r="E574" s="32"/>
    </row>
    <row r="575" spans="1:5">
      <c r="A575" s="32"/>
      <c r="B575" s="32"/>
      <c r="C575" s="32"/>
      <c r="D575" s="32"/>
      <c r="E575" s="32"/>
    </row>
    <row r="576" spans="1:5">
      <c r="A576" s="32"/>
      <c r="B576" s="32"/>
      <c r="C576" s="32"/>
      <c r="D576" s="32"/>
      <c r="E576" s="32"/>
    </row>
    <row r="577" spans="1:5">
      <c r="A577" s="32"/>
      <c r="B577" s="32"/>
      <c r="C577" s="32"/>
      <c r="D577" s="32"/>
      <c r="E577" s="32"/>
    </row>
    <row r="578" spans="1:5">
      <c r="A578" s="32"/>
      <c r="B578" s="32"/>
      <c r="C578" s="32"/>
      <c r="D578" s="32"/>
      <c r="E578" s="32"/>
    </row>
    <row r="579" spans="1:5">
      <c r="A579" s="32"/>
      <c r="B579" s="32"/>
      <c r="C579" s="32"/>
      <c r="D579" s="32"/>
      <c r="E579" s="32"/>
    </row>
    <row r="580" spans="1:5">
      <c r="A580" s="32"/>
      <c r="B580" s="32"/>
      <c r="C580" s="32"/>
      <c r="D580" s="32"/>
      <c r="E580" s="32"/>
    </row>
    <row r="581" spans="1:5">
      <c r="A581" s="32"/>
      <c r="B581" s="32"/>
      <c r="C581" s="32"/>
      <c r="D581" s="32"/>
      <c r="E581" s="32"/>
    </row>
    <row r="582" spans="1:5">
      <c r="A582" s="32"/>
      <c r="B582" s="32"/>
      <c r="C582" s="32"/>
      <c r="D582" s="32"/>
      <c r="E582" s="32"/>
    </row>
    <row r="583" spans="1:5">
      <c r="A583" s="32"/>
      <c r="B583" s="32"/>
      <c r="C583" s="32"/>
      <c r="D583" s="32"/>
      <c r="E583" s="32"/>
    </row>
    <row r="584" spans="1:5">
      <c r="A584" s="32"/>
      <c r="B584" s="32"/>
      <c r="C584" s="32"/>
      <c r="D584" s="32"/>
      <c r="E584" s="32"/>
    </row>
    <row r="585" spans="1:5">
      <c r="A585" s="32"/>
      <c r="B585" s="32"/>
      <c r="C585" s="32"/>
      <c r="D585" s="32"/>
      <c r="E585" s="32"/>
    </row>
    <row r="586" spans="1:5">
      <c r="A586" s="32"/>
      <c r="B586" s="32"/>
      <c r="C586" s="32"/>
      <c r="D586" s="32"/>
      <c r="E586" s="32"/>
    </row>
    <row r="587" spans="1:5">
      <c r="A587" s="32"/>
      <c r="B587" s="32"/>
      <c r="C587" s="32"/>
      <c r="D587" s="32"/>
      <c r="E587" s="32"/>
    </row>
    <row r="588" spans="1:5">
      <c r="A588" s="32"/>
      <c r="B588" s="32"/>
      <c r="C588" s="32"/>
      <c r="D588" s="32"/>
      <c r="E588" s="32"/>
    </row>
    <row r="589" spans="1:5">
      <c r="A589" s="32"/>
      <c r="B589" s="32"/>
      <c r="C589" s="32"/>
      <c r="D589" s="32"/>
      <c r="E589" s="32"/>
    </row>
    <row r="590" spans="1:5">
      <c r="A590" s="32"/>
      <c r="B590" s="32"/>
      <c r="C590" s="32"/>
      <c r="D590" s="32"/>
      <c r="E590" s="32"/>
    </row>
    <row r="591" spans="1:5">
      <c r="A591" s="32"/>
      <c r="B591" s="32"/>
      <c r="C591" s="32"/>
      <c r="D591" s="32"/>
      <c r="E591" s="32"/>
    </row>
    <row r="592" spans="1:5">
      <c r="A592" s="32"/>
      <c r="B592" s="32"/>
      <c r="C592" s="32"/>
      <c r="D592" s="32"/>
      <c r="E592" s="32"/>
    </row>
    <row r="593" spans="1:5">
      <c r="A593" s="32"/>
      <c r="B593" s="32"/>
      <c r="C593" s="32"/>
      <c r="D593" s="32"/>
      <c r="E593" s="32"/>
    </row>
    <row r="594" spans="1:5">
      <c r="A594" s="32"/>
      <c r="B594" s="32"/>
      <c r="C594" s="32"/>
      <c r="D594" s="32"/>
      <c r="E594" s="32"/>
    </row>
    <row r="595" spans="1:5">
      <c r="A595" s="32"/>
      <c r="B595" s="32"/>
      <c r="C595" s="32"/>
      <c r="D595" s="32"/>
      <c r="E595" s="32"/>
    </row>
    <row r="596" spans="1:5">
      <c r="A596" s="32"/>
      <c r="B596" s="32"/>
      <c r="C596" s="32"/>
      <c r="D596" s="32"/>
      <c r="E596" s="32"/>
    </row>
    <row r="597" spans="1:5">
      <c r="A597" s="32"/>
      <c r="B597" s="32"/>
      <c r="C597" s="32"/>
      <c r="D597" s="32"/>
      <c r="E597" s="32"/>
    </row>
    <row r="598" spans="1:5">
      <c r="A598" s="32"/>
      <c r="B598" s="32"/>
      <c r="C598" s="32"/>
      <c r="D598" s="32"/>
      <c r="E598" s="32"/>
    </row>
    <row r="599" spans="1:5">
      <c r="A599" s="32"/>
      <c r="B599" s="32"/>
      <c r="C599" s="32"/>
      <c r="D599" s="32"/>
      <c r="E599" s="32"/>
    </row>
    <row r="600" spans="1:5">
      <c r="A600" s="32"/>
      <c r="B600" s="32"/>
      <c r="C600" s="32"/>
      <c r="D600" s="32"/>
      <c r="E600" s="32"/>
    </row>
    <row r="601" spans="1:5">
      <c r="A601" s="32"/>
      <c r="B601" s="32"/>
      <c r="C601" s="32"/>
      <c r="D601" s="32"/>
      <c r="E601" s="32"/>
    </row>
    <row r="602" spans="1:5">
      <c r="A602" s="32"/>
      <c r="B602" s="32"/>
      <c r="C602" s="32"/>
      <c r="D602" s="32"/>
      <c r="E602" s="32"/>
    </row>
    <row r="603" spans="1:5">
      <c r="A603" s="32"/>
      <c r="B603" s="32"/>
      <c r="C603" s="32"/>
      <c r="D603" s="32"/>
      <c r="E603" s="32"/>
    </row>
    <row r="604" spans="1:5">
      <c r="A604" s="32"/>
      <c r="B604" s="32"/>
      <c r="C604" s="32"/>
      <c r="D604" s="32"/>
      <c r="E604" s="32"/>
    </row>
    <row r="605" spans="1:5">
      <c r="A605" s="32"/>
      <c r="B605" s="32"/>
      <c r="C605" s="32"/>
      <c r="D605" s="32"/>
      <c r="E605" s="32"/>
    </row>
    <row r="606" spans="1:5">
      <c r="A606" s="32"/>
      <c r="B606" s="32"/>
      <c r="C606" s="32"/>
      <c r="D606" s="32"/>
      <c r="E606" s="32"/>
    </row>
    <row r="607" spans="1:5">
      <c r="A607" s="32"/>
      <c r="B607" s="32"/>
      <c r="C607" s="32"/>
      <c r="D607" s="32"/>
      <c r="E607" s="32"/>
    </row>
    <row r="608" spans="1:5">
      <c r="A608" s="32"/>
      <c r="B608" s="32"/>
      <c r="C608" s="32"/>
      <c r="D608" s="32"/>
      <c r="E608" s="32"/>
    </row>
    <row r="609" spans="1:5">
      <c r="A609" s="32"/>
      <c r="B609" s="32"/>
      <c r="C609" s="32"/>
      <c r="D609" s="32"/>
      <c r="E609" s="32"/>
    </row>
    <row r="610" spans="1:5">
      <c r="A610" s="32"/>
      <c r="B610" s="32"/>
      <c r="C610" s="32"/>
      <c r="D610" s="32"/>
      <c r="E610" s="32"/>
    </row>
    <row r="611" spans="1:5">
      <c r="A611" s="32"/>
      <c r="B611" s="32"/>
      <c r="C611" s="32"/>
      <c r="D611" s="32"/>
      <c r="E611" s="32"/>
    </row>
    <row r="612" spans="1:5">
      <c r="A612" s="32"/>
      <c r="B612" s="32"/>
      <c r="C612" s="32"/>
      <c r="D612" s="32"/>
      <c r="E612" s="32"/>
    </row>
    <row r="613" spans="1:5">
      <c r="A613" s="32"/>
      <c r="B613" s="32"/>
      <c r="C613" s="32"/>
      <c r="D613" s="32"/>
      <c r="E613" s="32"/>
    </row>
    <row r="614" spans="1:5">
      <c r="A614" s="32"/>
      <c r="B614" s="32"/>
      <c r="C614" s="32"/>
      <c r="D614" s="32"/>
      <c r="E614" s="32"/>
    </row>
    <row r="615" spans="1:5">
      <c r="A615" s="32"/>
      <c r="B615" s="32"/>
      <c r="C615" s="32"/>
      <c r="D615" s="32"/>
      <c r="E615" s="32"/>
    </row>
    <row r="616" spans="1:5">
      <c r="A616" s="32"/>
      <c r="B616" s="32"/>
      <c r="C616" s="32"/>
      <c r="D616" s="32"/>
      <c r="E616" s="32"/>
    </row>
    <row r="617" spans="1:5">
      <c r="A617" s="32"/>
      <c r="B617" s="32"/>
      <c r="C617" s="32"/>
      <c r="D617" s="32"/>
      <c r="E617" s="32"/>
    </row>
    <row r="618" spans="1:5">
      <c r="A618" s="32"/>
      <c r="B618" s="32"/>
      <c r="C618" s="32"/>
      <c r="D618" s="32"/>
      <c r="E618" s="32"/>
    </row>
    <row r="619" spans="1:5">
      <c r="A619" s="32"/>
      <c r="B619" s="32"/>
      <c r="C619" s="32"/>
      <c r="D619" s="32"/>
      <c r="E619" s="32"/>
    </row>
    <row r="620" spans="1:5">
      <c r="A620" s="32"/>
      <c r="B620" s="32"/>
      <c r="C620" s="32"/>
      <c r="D620" s="32"/>
      <c r="E620" s="32"/>
    </row>
    <row r="621" spans="1:5">
      <c r="A621" s="32"/>
      <c r="B621" s="32"/>
      <c r="C621" s="32"/>
      <c r="D621" s="32"/>
      <c r="E621" s="32"/>
    </row>
    <row r="622" spans="1:5">
      <c r="A622" s="32"/>
      <c r="B622" s="32"/>
      <c r="C622" s="32"/>
      <c r="D622" s="32"/>
      <c r="E622" s="32"/>
    </row>
    <row r="623" spans="1:5">
      <c r="A623" s="32"/>
      <c r="B623" s="32"/>
      <c r="C623" s="32"/>
      <c r="D623" s="32"/>
      <c r="E623" s="32"/>
    </row>
    <row r="624" spans="1:5">
      <c r="A624" s="32"/>
      <c r="B624" s="32"/>
      <c r="C624" s="32"/>
      <c r="D624" s="32"/>
      <c r="E624" s="32"/>
    </row>
    <row r="625" spans="1:5">
      <c r="A625" s="32"/>
      <c r="B625" s="32"/>
      <c r="C625" s="32"/>
      <c r="D625" s="32"/>
      <c r="E625" s="32"/>
    </row>
    <row r="626" spans="1:5">
      <c r="A626" s="32"/>
      <c r="B626" s="32"/>
      <c r="C626" s="32"/>
      <c r="D626" s="32"/>
      <c r="E626" s="32"/>
    </row>
    <row r="627" spans="1:5">
      <c r="A627" s="32"/>
      <c r="B627" s="32"/>
      <c r="C627" s="32"/>
      <c r="D627" s="32"/>
      <c r="E627" s="32"/>
    </row>
    <row r="628" spans="1:5">
      <c r="A628" s="32"/>
      <c r="B628" s="32"/>
      <c r="C628" s="32"/>
      <c r="D628" s="32"/>
      <c r="E628" s="32"/>
    </row>
    <row r="629" spans="1:5">
      <c r="A629" s="32"/>
      <c r="B629" s="32"/>
      <c r="C629" s="32"/>
      <c r="D629" s="32"/>
      <c r="E629" s="32"/>
    </row>
    <row r="630" spans="1:5">
      <c r="A630" s="32"/>
      <c r="B630" s="32"/>
      <c r="C630" s="32"/>
      <c r="D630" s="32"/>
      <c r="E630" s="32"/>
    </row>
    <row r="631" spans="1:5">
      <c r="A631" s="32"/>
      <c r="B631" s="32"/>
      <c r="C631" s="32"/>
      <c r="D631" s="32"/>
      <c r="E631" s="32"/>
    </row>
    <row r="632" spans="1:5">
      <c r="A632" s="32"/>
      <c r="B632" s="32"/>
      <c r="C632" s="32"/>
      <c r="D632" s="32"/>
      <c r="E632" s="32"/>
    </row>
    <row r="633" spans="1:5">
      <c r="A633" s="32"/>
      <c r="B633" s="32"/>
      <c r="C633" s="32"/>
      <c r="D633" s="32"/>
      <c r="E633" s="32"/>
    </row>
    <row r="634" spans="1:5">
      <c r="A634" s="32"/>
      <c r="B634" s="32"/>
      <c r="C634" s="32"/>
      <c r="D634" s="32"/>
      <c r="E634" s="32"/>
    </row>
    <row r="635" spans="1:5">
      <c r="A635" s="32"/>
      <c r="B635" s="32"/>
      <c r="C635" s="32"/>
      <c r="D635" s="32"/>
      <c r="E635" s="32"/>
    </row>
    <row r="636" spans="1:5">
      <c r="A636" s="32"/>
      <c r="B636" s="32"/>
      <c r="C636" s="32"/>
      <c r="D636" s="32"/>
      <c r="E636" s="32"/>
    </row>
    <row r="637" spans="1:5">
      <c r="A637" s="32"/>
      <c r="B637" s="32"/>
      <c r="C637" s="32"/>
      <c r="D637" s="32"/>
      <c r="E637" s="32"/>
    </row>
    <row r="638" spans="1:5">
      <c r="A638" s="32"/>
      <c r="B638" s="32"/>
      <c r="C638" s="32"/>
      <c r="D638" s="32"/>
      <c r="E638" s="32"/>
    </row>
    <row r="639" spans="1:5">
      <c r="A639" s="32"/>
      <c r="B639" s="32"/>
      <c r="C639" s="32"/>
      <c r="D639" s="32"/>
      <c r="E639" s="32"/>
    </row>
    <row r="640" spans="1:5">
      <c r="A640" s="32"/>
      <c r="B640" s="32"/>
      <c r="C640" s="32"/>
      <c r="D640" s="32"/>
      <c r="E640" s="32"/>
    </row>
    <row r="641" spans="1:5">
      <c r="A641" s="32"/>
      <c r="B641" s="32"/>
      <c r="C641" s="32"/>
      <c r="D641" s="32"/>
      <c r="E641" s="32"/>
    </row>
    <row r="642" spans="1:5">
      <c r="A642" s="32"/>
      <c r="B642" s="32"/>
      <c r="C642" s="32"/>
      <c r="D642" s="32"/>
      <c r="E642" s="32"/>
    </row>
    <row r="643" spans="1:5">
      <c r="A643" s="32"/>
      <c r="B643" s="32"/>
      <c r="C643" s="32"/>
      <c r="D643" s="32"/>
      <c r="E643" s="32"/>
    </row>
    <row r="644" spans="1:5">
      <c r="A644" s="32"/>
      <c r="B644" s="32"/>
      <c r="C644" s="32"/>
      <c r="D644" s="32"/>
      <c r="E644" s="32"/>
    </row>
    <row r="645" spans="1:5">
      <c r="A645" s="32"/>
      <c r="B645" s="32"/>
      <c r="C645" s="32"/>
      <c r="D645" s="32"/>
      <c r="E645" s="32"/>
    </row>
    <row r="646" spans="1:5">
      <c r="A646" s="32"/>
      <c r="B646" s="32"/>
      <c r="C646" s="32"/>
      <c r="D646" s="32"/>
      <c r="E646" s="32"/>
    </row>
    <row r="647" spans="1:5">
      <c r="A647" s="32"/>
      <c r="B647" s="32"/>
      <c r="C647" s="32"/>
      <c r="D647" s="32"/>
      <c r="E647" s="32"/>
    </row>
    <row r="648" spans="1:5">
      <c r="A648" s="32"/>
      <c r="B648" s="32"/>
      <c r="C648" s="32"/>
      <c r="D648" s="32"/>
      <c r="E648" s="32"/>
    </row>
    <row r="649" spans="1:5">
      <c r="A649" s="32"/>
      <c r="B649" s="32"/>
      <c r="C649" s="32"/>
      <c r="D649" s="32"/>
      <c r="E649" s="32"/>
    </row>
    <row r="650" spans="1:5">
      <c r="A650" s="32"/>
      <c r="B650" s="32"/>
      <c r="C650" s="32"/>
      <c r="D650" s="32"/>
      <c r="E650" s="32"/>
    </row>
    <row r="651" spans="1:5">
      <c r="A651" s="32"/>
      <c r="B651" s="32"/>
      <c r="C651" s="32"/>
      <c r="D651" s="32"/>
      <c r="E651" s="32"/>
    </row>
    <row r="652" spans="1:5">
      <c r="A652" s="32"/>
      <c r="B652" s="32"/>
      <c r="C652" s="32"/>
      <c r="D652" s="32"/>
      <c r="E652" s="32"/>
    </row>
    <row r="653" spans="1:5">
      <c r="A653" s="32"/>
      <c r="B653" s="32"/>
      <c r="C653" s="32"/>
      <c r="D653" s="32"/>
      <c r="E653" s="32"/>
    </row>
    <row r="654" spans="1:5">
      <c r="A654" s="32"/>
      <c r="B654" s="32"/>
      <c r="C654" s="32"/>
      <c r="D654" s="32"/>
      <c r="E654" s="32"/>
    </row>
    <row r="655" spans="1:5">
      <c r="A655" s="32"/>
      <c r="B655" s="32"/>
      <c r="C655" s="32"/>
      <c r="D655" s="32"/>
      <c r="E655" s="32"/>
    </row>
    <row r="656" spans="1:5">
      <c r="A656" s="32"/>
      <c r="B656" s="32"/>
      <c r="C656" s="32"/>
      <c r="D656" s="32"/>
      <c r="E656" s="32"/>
    </row>
    <row r="657" spans="1:5">
      <c r="A657" s="32"/>
      <c r="B657" s="32"/>
      <c r="C657" s="32"/>
      <c r="D657" s="32"/>
      <c r="E657" s="32"/>
    </row>
    <row r="658" spans="1:5">
      <c r="A658" s="32"/>
      <c r="B658" s="32"/>
      <c r="C658" s="32"/>
      <c r="D658" s="32"/>
      <c r="E658" s="32"/>
    </row>
    <row r="659" spans="1:5">
      <c r="A659" s="32"/>
      <c r="B659" s="32"/>
      <c r="C659" s="32"/>
      <c r="D659" s="32"/>
      <c r="E659" s="32"/>
    </row>
    <row r="660" spans="1:5">
      <c r="A660" s="32"/>
      <c r="B660" s="32"/>
      <c r="C660" s="32"/>
      <c r="D660" s="32"/>
      <c r="E660" s="32"/>
    </row>
    <row r="661" spans="1:5">
      <c r="A661" s="32"/>
      <c r="B661" s="32"/>
      <c r="C661" s="32"/>
      <c r="D661" s="32"/>
      <c r="E661" s="32"/>
    </row>
    <row r="662" spans="1:5">
      <c r="A662" s="32"/>
      <c r="B662" s="32"/>
      <c r="C662" s="32"/>
      <c r="D662" s="32"/>
      <c r="E662" s="32"/>
    </row>
    <row r="663" spans="1:5">
      <c r="A663" s="32"/>
      <c r="B663" s="32"/>
      <c r="C663" s="32"/>
      <c r="D663" s="32"/>
      <c r="E663" s="32"/>
    </row>
    <row r="664" spans="1:5">
      <c r="A664" s="32"/>
      <c r="B664" s="32"/>
      <c r="C664" s="32"/>
      <c r="D664" s="32"/>
      <c r="E664" s="32"/>
    </row>
    <row r="665" spans="1:5">
      <c r="A665" s="32"/>
      <c r="B665" s="32"/>
      <c r="C665" s="32"/>
      <c r="D665" s="32"/>
      <c r="E665" s="32"/>
    </row>
    <row r="666" spans="1:5">
      <c r="A666" s="32"/>
      <c r="B666" s="32"/>
      <c r="C666" s="32"/>
      <c r="D666" s="32"/>
      <c r="E666" s="32"/>
    </row>
    <row r="667" spans="1:5">
      <c r="A667" s="32"/>
      <c r="B667" s="32"/>
      <c r="C667" s="32"/>
      <c r="D667" s="32"/>
      <c r="E667" s="32"/>
    </row>
    <row r="668" spans="1:5">
      <c r="A668" s="32"/>
      <c r="B668" s="32"/>
      <c r="C668" s="32"/>
      <c r="D668" s="32"/>
      <c r="E668" s="32"/>
    </row>
    <row r="669" spans="1:5">
      <c r="A669" s="32"/>
      <c r="B669" s="32"/>
      <c r="C669" s="32"/>
      <c r="D669" s="32"/>
      <c r="E669" s="32"/>
    </row>
    <row r="670" spans="1:5">
      <c r="A670" s="32"/>
      <c r="B670" s="32"/>
      <c r="C670" s="32"/>
      <c r="D670" s="32"/>
      <c r="E670" s="32"/>
    </row>
    <row r="671" spans="1:5">
      <c r="A671" s="32"/>
      <c r="B671" s="32"/>
      <c r="C671" s="32"/>
      <c r="D671" s="32"/>
      <c r="E671" s="32"/>
    </row>
    <row r="672" spans="1:5">
      <c r="A672" s="32"/>
      <c r="B672" s="32"/>
      <c r="C672" s="32"/>
      <c r="D672" s="32"/>
      <c r="E672" s="32"/>
    </row>
    <row r="673" spans="1:5">
      <c r="A673" s="32"/>
      <c r="B673" s="32"/>
      <c r="C673" s="32"/>
      <c r="D673" s="32"/>
      <c r="E673" s="32"/>
    </row>
    <row r="674" spans="1:5">
      <c r="A674" s="32"/>
      <c r="B674" s="32"/>
      <c r="C674" s="32"/>
      <c r="D674" s="32"/>
      <c r="E674" s="32"/>
    </row>
    <row r="675" spans="1:5">
      <c r="A675" s="32"/>
      <c r="B675" s="32"/>
      <c r="C675" s="32"/>
      <c r="D675" s="32"/>
      <c r="E675" s="32"/>
    </row>
    <row r="676" spans="1:5">
      <c r="A676" s="32"/>
      <c r="B676" s="32"/>
      <c r="C676" s="32"/>
      <c r="D676" s="32"/>
      <c r="E676" s="32"/>
    </row>
    <row r="677" spans="1:5">
      <c r="A677" s="32"/>
      <c r="B677" s="32"/>
      <c r="C677" s="32"/>
      <c r="D677" s="32"/>
      <c r="E677" s="32"/>
    </row>
    <row r="678" spans="1:5">
      <c r="A678" s="32"/>
      <c r="B678" s="32"/>
      <c r="C678" s="32"/>
      <c r="D678" s="32"/>
      <c r="E678" s="32"/>
    </row>
    <row r="679" spans="1:5">
      <c r="A679" s="32"/>
      <c r="B679" s="32"/>
      <c r="C679" s="32"/>
      <c r="D679" s="32"/>
      <c r="E679" s="32"/>
    </row>
    <row r="680" spans="1:5">
      <c r="A680" s="32"/>
      <c r="B680" s="32"/>
      <c r="C680" s="32"/>
      <c r="D680" s="32"/>
      <c r="E680" s="32"/>
    </row>
    <row r="681" spans="1:5">
      <c r="A681" s="32"/>
      <c r="B681" s="32"/>
      <c r="C681" s="32"/>
      <c r="D681" s="32"/>
      <c r="E681" s="32"/>
    </row>
    <row r="682" spans="1:5">
      <c r="A682" s="32"/>
      <c r="B682" s="32"/>
      <c r="C682" s="32"/>
      <c r="D682" s="32"/>
      <c r="E682" s="32"/>
    </row>
    <row r="683" spans="1:5">
      <c r="A683" s="32"/>
      <c r="B683" s="32"/>
      <c r="C683" s="32"/>
      <c r="D683" s="32"/>
      <c r="E683" s="32"/>
    </row>
    <row r="684" spans="1:5">
      <c r="A684" s="32"/>
      <c r="B684" s="32"/>
      <c r="C684" s="32"/>
      <c r="D684" s="32"/>
      <c r="E684" s="32"/>
    </row>
    <row r="685" spans="1:5">
      <c r="A685" s="32"/>
      <c r="B685" s="32"/>
      <c r="C685" s="32"/>
      <c r="D685" s="32"/>
      <c r="E685" s="32"/>
    </row>
    <row r="686" spans="1:5">
      <c r="A686" s="32"/>
      <c r="B686" s="32"/>
      <c r="C686" s="32"/>
      <c r="D686" s="32"/>
      <c r="E686" s="32"/>
    </row>
    <row r="687" spans="1:5">
      <c r="A687" s="32"/>
      <c r="B687" s="32"/>
      <c r="C687" s="32"/>
      <c r="D687" s="32"/>
      <c r="E687" s="32"/>
    </row>
    <row r="688" spans="1:5">
      <c r="A688" s="32"/>
      <c r="B688" s="32"/>
      <c r="C688" s="32"/>
      <c r="D688" s="32"/>
      <c r="E688" s="32"/>
    </row>
    <row r="689" spans="1:5">
      <c r="A689" s="32"/>
      <c r="B689" s="32"/>
      <c r="C689" s="32"/>
      <c r="D689" s="32"/>
      <c r="E689" s="32"/>
    </row>
    <row r="690" spans="1:5">
      <c r="A690" s="32"/>
      <c r="B690" s="32"/>
      <c r="C690" s="32"/>
      <c r="D690" s="32"/>
      <c r="E690" s="32"/>
    </row>
    <row r="691" spans="1:5">
      <c r="A691" s="32"/>
      <c r="B691" s="32"/>
      <c r="C691" s="32"/>
      <c r="D691" s="32"/>
      <c r="E691" s="32"/>
    </row>
    <row r="692" spans="1:5">
      <c r="A692" s="32"/>
      <c r="B692" s="32"/>
      <c r="C692" s="32"/>
      <c r="D692" s="32"/>
      <c r="E692" s="32"/>
    </row>
    <row r="693" spans="1:5">
      <c r="A693" s="32"/>
      <c r="B693" s="32"/>
      <c r="C693" s="32"/>
      <c r="D693" s="32"/>
      <c r="E693" s="32"/>
    </row>
    <row r="694" spans="1:5">
      <c r="A694" s="32"/>
      <c r="B694" s="32"/>
      <c r="C694" s="32"/>
      <c r="D694" s="32"/>
      <c r="E694" s="32"/>
    </row>
    <row r="695" spans="1:5">
      <c r="A695" s="32"/>
      <c r="B695" s="32"/>
      <c r="C695" s="32"/>
      <c r="D695" s="32"/>
      <c r="E695" s="32"/>
    </row>
    <row r="696" spans="1:5">
      <c r="A696" s="32"/>
      <c r="B696" s="32"/>
      <c r="C696" s="32"/>
      <c r="D696" s="32"/>
      <c r="E696" s="32"/>
    </row>
    <row r="697" spans="1:5">
      <c r="A697" s="32"/>
      <c r="B697" s="32"/>
      <c r="C697" s="32"/>
      <c r="D697" s="32"/>
      <c r="E697" s="32"/>
    </row>
    <row r="698" spans="1:5">
      <c r="A698" s="32"/>
      <c r="B698" s="32"/>
      <c r="C698" s="32"/>
      <c r="D698" s="32"/>
      <c r="E698" s="32"/>
    </row>
    <row r="699" spans="1:5">
      <c r="A699" s="32"/>
      <c r="B699" s="32"/>
      <c r="C699" s="32"/>
      <c r="D699" s="32"/>
      <c r="E699" s="32"/>
    </row>
    <row r="700" spans="1:5">
      <c r="A700" s="32"/>
      <c r="B700" s="32"/>
      <c r="C700" s="32"/>
      <c r="D700" s="32"/>
      <c r="E700" s="32"/>
    </row>
    <row r="701" spans="1:5">
      <c r="A701" s="32"/>
      <c r="B701" s="32"/>
      <c r="C701" s="32"/>
      <c r="D701" s="32"/>
      <c r="E701" s="32"/>
    </row>
    <row r="702" spans="1:5">
      <c r="A702" s="32"/>
      <c r="B702" s="32"/>
      <c r="C702" s="32"/>
      <c r="D702" s="32"/>
      <c r="E702" s="32"/>
    </row>
    <row r="703" spans="1:5">
      <c r="A703" s="32"/>
      <c r="B703" s="32"/>
      <c r="C703" s="32"/>
      <c r="D703" s="32"/>
      <c r="E703" s="32"/>
    </row>
    <row r="704" spans="1:5">
      <c r="A704" s="32"/>
      <c r="B704" s="32"/>
      <c r="C704" s="32"/>
      <c r="D704" s="32"/>
      <c r="E704" s="32"/>
    </row>
    <row r="705" spans="1:5">
      <c r="A705" s="32"/>
      <c r="B705" s="32"/>
      <c r="C705" s="32"/>
      <c r="D705" s="32"/>
      <c r="E705" s="32"/>
    </row>
    <row r="706" spans="1:5">
      <c r="A706" s="32"/>
      <c r="B706" s="32"/>
      <c r="C706" s="32"/>
      <c r="D706" s="32"/>
      <c r="E706" s="32"/>
    </row>
    <row r="707" spans="1:5">
      <c r="A707" s="32"/>
      <c r="B707" s="32"/>
      <c r="C707" s="32"/>
      <c r="D707" s="32"/>
      <c r="E707" s="32"/>
    </row>
    <row r="708" spans="1:5">
      <c r="A708" s="32"/>
      <c r="B708" s="32"/>
      <c r="C708" s="32"/>
      <c r="D708" s="32"/>
      <c r="E708" s="32"/>
    </row>
    <row r="709" spans="1:5">
      <c r="A709" s="32"/>
      <c r="B709" s="32"/>
      <c r="C709" s="32"/>
      <c r="D709" s="32"/>
      <c r="E709" s="32"/>
    </row>
    <row r="710" spans="1:5">
      <c r="A710" s="32"/>
      <c r="B710" s="32"/>
      <c r="C710" s="32"/>
      <c r="D710" s="32"/>
      <c r="E710" s="32"/>
    </row>
    <row r="711" spans="1:5">
      <c r="A711" s="32"/>
      <c r="B711" s="32"/>
      <c r="C711" s="32"/>
      <c r="D711" s="32"/>
      <c r="E711" s="32"/>
    </row>
    <row r="712" spans="1:5">
      <c r="A712" s="32"/>
      <c r="B712" s="32"/>
      <c r="C712" s="32"/>
      <c r="D712" s="32"/>
      <c r="E712" s="32"/>
    </row>
    <row r="713" spans="1:5">
      <c r="A713" s="32"/>
      <c r="B713" s="32"/>
      <c r="C713" s="32"/>
      <c r="D713" s="32"/>
      <c r="E713" s="32"/>
    </row>
    <row r="714" spans="1:5">
      <c r="A714" s="32"/>
      <c r="B714" s="32"/>
      <c r="C714" s="32"/>
      <c r="D714" s="32"/>
      <c r="E714" s="32"/>
    </row>
    <row r="715" spans="1:5">
      <c r="A715" s="32"/>
      <c r="B715" s="32"/>
      <c r="C715" s="32"/>
      <c r="D715" s="32"/>
      <c r="E715" s="32"/>
    </row>
    <row r="716" spans="1:5">
      <c r="A716" s="32"/>
      <c r="B716" s="32"/>
      <c r="C716" s="32"/>
      <c r="D716" s="32"/>
      <c r="E716" s="32"/>
    </row>
    <row r="717" spans="1:5">
      <c r="A717" s="32"/>
      <c r="B717" s="32"/>
      <c r="C717" s="32"/>
      <c r="D717" s="32"/>
      <c r="E717" s="32"/>
    </row>
    <row r="718" spans="1:5">
      <c r="A718" s="32"/>
      <c r="B718" s="32"/>
      <c r="C718" s="32"/>
      <c r="D718" s="32"/>
      <c r="E718" s="32"/>
    </row>
    <row r="719" spans="1:5">
      <c r="A719" s="32"/>
      <c r="B719" s="32"/>
      <c r="C719" s="32"/>
      <c r="D719" s="32"/>
      <c r="E719" s="32"/>
    </row>
    <row r="720" spans="1:5">
      <c r="A720" s="32"/>
      <c r="B720" s="32"/>
      <c r="C720" s="32"/>
      <c r="D720" s="32"/>
      <c r="E720" s="32"/>
    </row>
    <row r="721" spans="1:5">
      <c r="A721" s="32"/>
      <c r="B721" s="32"/>
      <c r="C721" s="32"/>
      <c r="D721" s="32"/>
      <c r="E721" s="32"/>
    </row>
    <row r="722" spans="1:5">
      <c r="A722" s="32"/>
      <c r="B722" s="32"/>
      <c r="C722" s="32"/>
      <c r="D722" s="32"/>
      <c r="E722" s="32"/>
    </row>
    <row r="723" spans="1:5">
      <c r="A723" s="32"/>
      <c r="B723" s="32"/>
      <c r="C723" s="32"/>
      <c r="D723" s="32"/>
      <c r="E723" s="32"/>
    </row>
    <row r="724" spans="1:5">
      <c r="A724" s="32"/>
      <c r="B724" s="32"/>
      <c r="C724" s="32"/>
      <c r="D724" s="32"/>
      <c r="E724" s="32"/>
    </row>
    <row r="725" spans="1:5">
      <c r="A725" s="32"/>
      <c r="B725" s="32"/>
      <c r="C725" s="32"/>
      <c r="D725" s="32"/>
      <c r="E725" s="32"/>
    </row>
    <row r="726" spans="1:5">
      <c r="A726" s="32"/>
      <c r="B726" s="32"/>
      <c r="C726" s="32"/>
      <c r="D726" s="32"/>
      <c r="E726" s="32"/>
    </row>
    <row r="727" spans="1:5">
      <c r="A727" s="32"/>
      <c r="B727" s="32"/>
      <c r="C727" s="32"/>
      <c r="D727" s="32"/>
      <c r="E727" s="32"/>
    </row>
    <row r="728" spans="1:5">
      <c r="A728" s="32"/>
      <c r="B728" s="32"/>
      <c r="C728" s="32"/>
      <c r="D728" s="32"/>
      <c r="E728" s="32"/>
    </row>
    <row r="729" spans="1:5">
      <c r="A729" s="32"/>
      <c r="B729" s="32"/>
      <c r="C729" s="32"/>
      <c r="D729" s="32"/>
      <c r="E729" s="32"/>
    </row>
    <row r="730" spans="1:5">
      <c r="A730" s="32"/>
      <c r="B730" s="32"/>
      <c r="C730" s="32"/>
      <c r="D730" s="32"/>
      <c r="E730" s="32"/>
    </row>
    <row r="731" spans="1:5">
      <c r="A731" s="32"/>
      <c r="B731" s="32"/>
      <c r="C731" s="32"/>
      <c r="D731" s="32"/>
      <c r="E731" s="32"/>
    </row>
    <row r="732" spans="1:5">
      <c r="A732" s="32"/>
      <c r="B732" s="32"/>
      <c r="C732" s="32"/>
      <c r="D732" s="32"/>
      <c r="E732" s="32"/>
    </row>
    <row r="733" spans="1:5">
      <c r="A733" s="32"/>
      <c r="B733" s="32"/>
      <c r="C733" s="32"/>
      <c r="D733" s="32"/>
      <c r="E733" s="32"/>
    </row>
    <row r="734" spans="1:5">
      <c r="A734" s="32"/>
      <c r="B734" s="32"/>
      <c r="C734" s="32"/>
      <c r="D734" s="32"/>
      <c r="E734" s="32"/>
    </row>
    <row r="735" spans="1:5">
      <c r="A735" s="32"/>
      <c r="B735" s="32"/>
      <c r="C735" s="32"/>
      <c r="D735" s="32"/>
      <c r="E735" s="32"/>
    </row>
    <row r="736" spans="1:5">
      <c r="A736" s="32"/>
      <c r="B736" s="32"/>
      <c r="C736" s="32"/>
      <c r="D736" s="32"/>
      <c r="E736" s="32"/>
    </row>
    <row r="737" spans="1:5">
      <c r="A737" s="32"/>
      <c r="B737" s="32"/>
      <c r="C737" s="32"/>
      <c r="D737" s="32"/>
      <c r="E737" s="32"/>
    </row>
    <row r="738" spans="1:5">
      <c r="A738" s="32"/>
      <c r="B738" s="32"/>
      <c r="C738" s="32"/>
      <c r="D738" s="32"/>
      <c r="E738" s="32"/>
    </row>
    <row r="739" spans="1:5">
      <c r="A739" s="32"/>
      <c r="B739" s="32"/>
      <c r="C739" s="32"/>
      <c r="D739" s="32"/>
      <c r="E739" s="32"/>
    </row>
    <row r="740" spans="1:5">
      <c r="A740" s="32"/>
      <c r="B740" s="32"/>
      <c r="C740" s="32"/>
      <c r="D740" s="32"/>
      <c r="E740" s="32"/>
    </row>
    <row r="741" spans="1:5">
      <c r="A741" s="32"/>
      <c r="B741" s="32"/>
      <c r="C741" s="32"/>
      <c r="D741" s="32"/>
      <c r="E741" s="32"/>
    </row>
    <row r="742" spans="1:5">
      <c r="A742" s="32"/>
      <c r="B742" s="32"/>
      <c r="C742" s="32"/>
      <c r="D742" s="32"/>
      <c r="E742" s="32"/>
    </row>
    <row r="743" spans="1:5">
      <c r="A743" s="32"/>
      <c r="B743" s="32"/>
      <c r="C743" s="32"/>
      <c r="D743" s="32"/>
      <c r="E743" s="32"/>
    </row>
    <row r="744" spans="1:5">
      <c r="A744" s="32"/>
      <c r="B744" s="32"/>
      <c r="C744" s="32"/>
      <c r="D744" s="32"/>
      <c r="E744" s="32"/>
    </row>
    <row r="745" spans="1:5">
      <c r="A745" s="32"/>
      <c r="B745" s="32"/>
      <c r="C745" s="32"/>
      <c r="D745" s="32"/>
      <c r="E745" s="32"/>
    </row>
    <row r="746" spans="1:5">
      <c r="A746" s="32"/>
      <c r="B746" s="32"/>
      <c r="C746" s="32"/>
      <c r="D746" s="32"/>
      <c r="E746" s="32"/>
    </row>
    <row r="747" spans="1:5">
      <c r="A747" s="32"/>
      <c r="B747" s="32"/>
      <c r="C747" s="32"/>
      <c r="D747" s="32"/>
      <c r="E747" s="32"/>
    </row>
    <row r="748" spans="1:5">
      <c r="A748" s="32"/>
      <c r="B748" s="32"/>
      <c r="C748" s="32"/>
      <c r="D748" s="32"/>
      <c r="E748" s="32"/>
    </row>
    <row r="749" spans="1:5">
      <c r="A749" s="32"/>
      <c r="B749" s="32"/>
      <c r="C749" s="32"/>
      <c r="D749" s="32"/>
      <c r="E749" s="32"/>
    </row>
    <row r="750" spans="1:5">
      <c r="A750" s="32"/>
      <c r="B750" s="32"/>
      <c r="C750" s="32"/>
      <c r="D750" s="32"/>
      <c r="E750" s="32"/>
    </row>
    <row r="751" spans="1:5">
      <c r="A751" s="32"/>
      <c r="B751" s="32"/>
      <c r="C751" s="32"/>
      <c r="D751" s="32"/>
      <c r="E751" s="32"/>
    </row>
    <row r="752" spans="1:5">
      <c r="A752" s="32"/>
      <c r="B752" s="32"/>
      <c r="C752" s="32"/>
      <c r="D752" s="32"/>
      <c r="E752" s="32"/>
    </row>
    <row r="753" spans="1:5">
      <c r="A753" s="32"/>
      <c r="B753" s="32"/>
      <c r="C753" s="32"/>
      <c r="D753" s="32"/>
      <c r="E753" s="32"/>
    </row>
    <row r="754" spans="1:5">
      <c r="A754" s="32"/>
      <c r="B754" s="32"/>
      <c r="C754" s="32"/>
      <c r="D754" s="32"/>
      <c r="E754" s="32"/>
    </row>
    <row r="755" spans="1:5">
      <c r="A755" s="32"/>
      <c r="B755" s="32"/>
      <c r="C755" s="32"/>
      <c r="D755" s="32"/>
      <c r="E755" s="32"/>
    </row>
    <row r="756" spans="1:5">
      <c r="A756" s="32"/>
      <c r="B756" s="32"/>
      <c r="C756" s="32"/>
      <c r="D756" s="32"/>
      <c r="E756" s="32"/>
    </row>
    <row r="757" spans="1:5">
      <c r="A757" s="32"/>
      <c r="B757" s="32"/>
      <c r="C757" s="32"/>
      <c r="D757" s="32"/>
      <c r="E757" s="32"/>
    </row>
    <row r="758" spans="1:5">
      <c r="A758" s="32"/>
      <c r="B758" s="32"/>
      <c r="C758" s="32"/>
      <c r="D758" s="32"/>
      <c r="E758" s="32"/>
    </row>
    <row r="759" spans="1:5">
      <c r="A759" s="32"/>
      <c r="B759" s="32"/>
      <c r="C759" s="32"/>
      <c r="D759" s="32"/>
      <c r="E759" s="32"/>
    </row>
    <row r="760" spans="1:5">
      <c r="A760" s="32"/>
      <c r="B760" s="32"/>
      <c r="C760" s="32"/>
      <c r="D760" s="32"/>
      <c r="E760" s="32"/>
    </row>
    <row r="761" spans="1:5">
      <c r="A761" s="32"/>
      <c r="B761" s="32"/>
      <c r="C761" s="32"/>
      <c r="D761" s="32"/>
      <c r="E761" s="32"/>
    </row>
    <row r="762" spans="1:5">
      <c r="A762" s="32"/>
      <c r="B762" s="32"/>
      <c r="C762" s="32"/>
      <c r="D762" s="32"/>
      <c r="E762" s="32"/>
    </row>
    <row r="763" spans="1:5">
      <c r="A763" s="32"/>
      <c r="B763" s="32"/>
      <c r="C763" s="32"/>
      <c r="D763" s="32"/>
      <c r="E763" s="32"/>
    </row>
    <row r="764" spans="1:5">
      <c r="A764" s="32"/>
      <c r="B764" s="32"/>
      <c r="C764" s="32"/>
      <c r="D764" s="32"/>
      <c r="E764" s="32"/>
    </row>
    <row r="765" spans="1:5">
      <c r="A765" s="32"/>
      <c r="B765" s="32"/>
      <c r="C765" s="32"/>
      <c r="D765" s="32"/>
      <c r="E765" s="32"/>
    </row>
    <row r="766" spans="1:5">
      <c r="A766" s="32"/>
      <c r="B766" s="32"/>
      <c r="C766" s="32"/>
      <c r="D766" s="32"/>
      <c r="E766" s="32"/>
    </row>
    <row r="767" spans="1:5">
      <c r="A767" s="32"/>
      <c r="B767" s="32"/>
      <c r="C767" s="32"/>
      <c r="D767" s="32"/>
      <c r="E767" s="32"/>
    </row>
    <row r="768" spans="1:5">
      <c r="A768" s="32"/>
      <c r="B768" s="32"/>
      <c r="C768" s="32"/>
      <c r="D768" s="32"/>
      <c r="E768" s="32"/>
    </row>
    <row r="769" spans="1:5">
      <c r="A769" s="32"/>
      <c r="B769" s="32"/>
      <c r="C769" s="32"/>
      <c r="D769" s="32"/>
      <c r="E769" s="32"/>
    </row>
    <row r="770" spans="1:5">
      <c r="A770" s="32"/>
      <c r="B770" s="32"/>
      <c r="C770" s="32"/>
      <c r="D770" s="32"/>
      <c r="E770" s="32"/>
    </row>
    <row r="771" spans="1:5">
      <c r="A771" s="32"/>
      <c r="B771" s="32"/>
      <c r="C771" s="32"/>
      <c r="D771" s="32"/>
      <c r="E771" s="32"/>
    </row>
    <row r="772" spans="1:5">
      <c r="A772" s="32"/>
      <c r="B772" s="32"/>
      <c r="C772" s="32"/>
      <c r="D772" s="32"/>
      <c r="E772" s="32"/>
    </row>
    <row r="773" spans="1:5">
      <c r="A773" s="32"/>
      <c r="B773" s="32"/>
      <c r="C773" s="32"/>
      <c r="D773" s="32"/>
      <c r="E773" s="32"/>
    </row>
    <row r="774" spans="1:5">
      <c r="A774" s="32"/>
      <c r="B774" s="32"/>
      <c r="C774" s="32"/>
      <c r="D774" s="32"/>
      <c r="E774" s="32"/>
    </row>
    <row r="775" spans="1:5">
      <c r="A775" s="32"/>
      <c r="B775" s="32"/>
      <c r="C775" s="32"/>
      <c r="D775" s="32"/>
      <c r="E775" s="32"/>
    </row>
    <row r="776" spans="1:5">
      <c r="A776" s="32"/>
      <c r="B776" s="32"/>
      <c r="C776" s="32"/>
      <c r="D776" s="32"/>
      <c r="E776" s="32"/>
    </row>
    <row r="777" spans="1:5">
      <c r="A777" s="32"/>
      <c r="B777" s="32"/>
      <c r="C777" s="32"/>
      <c r="D777" s="32"/>
      <c r="E777" s="32"/>
    </row>
    <row r="778" spans="1:5">
      <c r="A778" s="32"/>
      <c r="B778" s="32"/>
      <c r="C778" s="32"/>
      <c r="D778" s="32"/>
      <c r="E778" s="32"/>
    </row>
    <row r="779" spans="1:5">
      <c r="A779" s="32"/>
      <c r="B779" s="32"/>
      <c r="C779" s="32"/>
      <c r="D779" s="32"/>
      <c r="E779" s="32"/>
    </row>
    <row r="780" spans="1:5">
      <c r="A780" s="32"/>
      <c r="B780" s="32"/>
      <c r="C780" s="32"/>
      <c r="D780" s="32"/>
      <c r="E780" s="32"/>
    </row>
    <row r="781" spans="1:5">
      <c r="A781" s="32"/>
      <c r="B781" s="32"/>
      <c r="C781" s="32"/>
      <c r="D781" s="32"/>
      <c r="E781" s="32"/>
    </row>
    <row r="782" spans="1:5">
      <c r="A782" s="32"/>
      <c r="B782" s="32"/>
      <c r="C782" s="32"/>
      <c r="D782" s="32"/>
      <c r="E782" s="32"/>
    </row>
    <row r="783" spans="1:5">
      <c r="A783" s="32"/>
      <c r="B783" s="32"/>
      <c r="C783" s="32"/>
      <c r="D783" s="32"/>
      <c r="E783" s="32"/>
    </row>
    <row r="784" spans="1:5">
      <c r="A784" s="32"/>
      <c r="B784" s="32"/>
      <c r="C784" s="32"/>
      <c r="D784" s="32"/>
      <c r="E784" s="32"/>
    </row>
    <row r="785" spans="1:5">
      <c r="A785" s="32"/>
      <c r="B785" s="32"/>
      <c r="C785" s="32"/>
      <c r="D785" s="32"/>
      <c r="E785" s="32"/>
    </row>
    <row r="786" spans="1:5">
      <c r="A786" s="32"/>
      <c r="B786" s="32"/>
      <c r="C786" s="32"/>
      <c r="D786" s="32"/>
      <c r="E786" s="32"/>
    </row>
    <row r="787" spans="1:5">
      <c r="A787" s="32"/>
      <c r="B787" s="32"/>
      <c r="C787" s="32"/>
      <c r="D787" s="32"/>
      <c r="E787" s="32"/>
    </row>
    <row r="788" spans="1:5">
      <c r="A788" s="32"/>
      <c r="B788" s="32"/>
      <c r="C788" s="32"/>
      <c r="D788" s="32"/>
      <c r="E788" s="32"/>
    </row>
    <row r="789" spans="1:5">
      <c r="A789" s="32"/>
      <c r="B789" s="32"/>
      <c r="C789" s="32"/>
      <c r="D789" s="32"/>
      <c r="E789" s="32"/>
    </row>
    <row r="790" spans="1:5">
      <c r="A790" s="32"/>
      <c r="B790" s="32"/>
      <c r="C790" s="32"/>
      <c r="D790" s="32"/>
      <c r="E790" s="32"/>
    </row>
    <row r="791" spans="1:5">
      <c r="A791" s="32"/>
      <c r="B791" s="32"/>
      <c r="C791" s="32"/>
      <c r="D791" s="32"/>
      <c r="E791" s="32"/>
    </row>
    <row r="792" spans="1:5">
      <c r="A792" s="32"/>
      <c r="B792" s="32"/>
      <c r="C792" s="32"/>
      <c r="D792" s="32"/>
      <c r="E792" s="32"/>
    </row>
    <row r="793" spans="1:5">
      <c r="A793" s="32"/>
      <c r="B793" s="32"/>
      <c r="C793" s="32"/>
      <c r="D793" s="32"/>
      <c r="E793" s="32"/>
    </row>
    <row r="794" spans="1:5">
      <c r="A794" s="32"/>
      <c r="B794" s="32"/>
      <c r="C794" s="32"/>
      <c r="D794" s="32"/>
      <c r="E794" s="32"/>
    </row>
    <row r="795" spans="1:5">
      <c r="A795" s="32"/>
      <c r="B795" s="32"/>
      <c r="C795" s="32"/>
      <c r="D795" s="32"/>
      <c r="E795" s="32"/>
    </row>
    <row r="796" spans="1:5">
      <c r="A796" s="32"/>
      <c r="B796" s="32"/>
      <c r="C796" s="32"/>
      <c r="D796" s="32"/>
      <c r="E796" s="32"/>
    </row>
    <row r="797" spans="1:5">
      <c r="A797" s="32"/>
      <c r="B797" s="32"/>
      <c r="C797" s="32"/>
      <c r="D797" s="32"/>
      <c r="E797" s="32"/>
    </row>
    <row r="798" spans="1:5">
      <c r="A798" s="32"/>
      <c r="B798" s="32"/>
      <c r="C798" s="32"/>
      <c r="D798" s="32"/>
      <c r="E798" s="32"/>
    </row>
    <row r="799" spans="1:5">
      <c r="A799" s="32"/>
      <c r="B799" s="32"/>
      <c r="C799" s="32"/>
      <c r="D799" s="32"/>
      <c r="E799" s="32"/>
    </row>
    <row r="800" spans="1:5">
      <c r="A800" s="32"/>
      <c r="B800" s="32"/>
      <c r="C800" s="32"/>
      <c r="D800" s="32"/>
      <c r="E800" s="32"/>
    </row>
    <row r="801" spans="1:5">
      <c r="A801" s="32"/>
      <c r="B801" s="32"/>
      <c r="C801" s="32"/>
      <c r="D801" s="32"/>
      <c r="E801" s="32"/>
    </row>
    <row r="802" spans="1:5">
      <c r="A802" s="32"/>
      <c r="B802" s="32"/>
      <c r="C802" s="32"/>
      <c r="D802" s="32"/>
      <c r="E802" s="32"/>
    </row>
    <row r="803" spans="1:5">
      <c r="A803" s="32"/>
      <c r="B803" s="32"/>
      <c r="C803" s="32"/>
      <c r="D803" s="32"/>
      <c r="E803" s="32"/>
    </row>
    <row r="804" spans="1:5">
      <c r="A804" s="32"/>
      <c r="B804" s="32"/>
      <c r="C804" s="32"/>
      <c r="D804" s="32"/>
      <c r="E804" s="32"/>
    </row>
    <row r="805" spans="1:5">
      <c r="A805" s="32"/>
      <c r="B805" s="32"/>
      <c r="C805" s="32"/>
      <c r="D805" s="32"/>
      <c r="E805" s="32"/>
    </row>
    <row r="806" spans="1:5">
      <c r="A806" s="32"/>
      <c r="B806" s="32"/>
      <c r="C806" s="32"/>
      <c r="D806" s="32"/>
      <c r="E806" s="32"/>
    </row>
    <row r="807" spans="1:5">
      <c r="A807" s="32"/>
      <c r="B807" s="32"/>
      <c r="C807" s="32"/>
      <c r="D807" s="32"/>
      <c r="E807" s="32"/>
    </row>
    <row r="808" spans="1:5">
      <c r="A808" s="32"/>
      <c r="B808" s="32"/>
      <c r="C808" s="32"/>
      <c r="D808" s="32"/>
      <c r="E808" s="32"/>
    </row>
    <row r="809" spans="1:5">
      <c r="A809" s="32"/>
      <c r="B809" s="32"/>
      <c r="C809" s="32"/>
      <c r="D809" s="32"/>
      <c r="E809" s="32"/>
    </row>
    <row r="810" spans="1:5">
      <c r="A810" s="32"/>
      <c r="B810" s="32"/>
      <c r="C810" s="32"/>
      <c r="D810" s="32"/>
      <c r="E810" s="32"/>
    </row>
    <row r="811" spans="1:5">
      <c r="A811" s="32"/>
      <c r="B811" s="32"/>
      <c r="C811" s="32"/>
      <c r="D811" s="32"/>
      <c r="E811" s="32"/>
    </row>
    <row r="812" spans="1:5">
      <c r="A812" s="32"/>
      <c r="B812" s="32"/>
      <c r="C812" s="32"/>
      <c r="D812" s="32"/>
      <c r="E812" s="32"/>
    </row>
    <row r="813" spans="1:5">
      <c r="A813" s="32"/>
      <c r="B813" s="32"/>
      <c r="C813" s="32"/>
      <c r="D813" s="32"/>
      <c r="E813" s="32"/>
    </row>
    <row r="814" spans="1:5">
      <c r="A814" s="32"/>
      <c r="B814" s="32"/>
      <c r="C814" s="32"/>
      <c r="D814" s="32"/>
      <c r="E814" s="32"/>
    </row>
    <row r="815" spans="1:5">
      <c r="A815" s="32"/>
      <c r="B815" s="32"/>
      <c r="C815" s="32"/>
      <c r="D815" s="32"/>
      <c r="E815" s="32"/>
    </row>
    <row r="816" spans="1:5">
      <c r="A816" s="32"/>
      <c r="B816" s="32"/>
      <c r="C816" s="32"/>
      <c r="D816" s="32"/>
      <c r="E816" s="32"/>
    </row>
    <row r="817" spans="1:5">
      <c r="A817" s="32"/>
      <c r="B817" s="32"/>
      <c r="C817" s="32"/>
      <c r="D817" s="32"/>
      <c r="E817" s="32"/>
    </row>
    <row r="818" spans="1:5">
      <c r="A818" s="32"/>
      <c r="B818" s="32"/>
      <c r="C818" s="32"/>
      <c r="D818" s="32"/>
      <c r="E818" s="32"/>
    </row>
    <row r="819" spans="1:5">
      <c r="A819" s="32"/>
      <c r="B819" s="32"/>
      <c r="C819" s="32"/>
      <c r="D819" s="32"/>
      <c r="E819" s="32"/>
    </row>
    <row r="820" spans="1:5">
      <c r="A820" s="32"/>
      <c r="B820" s="32"/>
      <c r="C820" s="32"/>
      <c r="D820" s="32"/>
      <c r="E820" s="32"/>
    </row>
    <row r="821" spans="1:5">
      <c r="A821" s="32"/>
      <c r="B821" s="32"/>
      <c r="C821" s="32"/>
      <c r="D821" s="32"/>
      <c r="E821" s="32"/>
    </row>
    <row r="822" spans="1:5">
      <c r="A822" s="32"/>
      <c r="B822" s="32"/>
      <c r="C822" s="32"/>
      <c r="D822" s="32"/>
      <c r="E822" s="32"/>
    </row>
    <row r="823" spans="1:5">
      <c r="A823" s="32"/>
      <c r="B823" s="32"/>
      <c r="C823" s="32"/>
      <c r="D823" s="32"/>
      <c r="E823" s="32"/>
    </row>
    <row r="824" spans="1:5">
      <c r="A824" s="32"/>
      <c r="B824" s="32"/>
      <c r="C824" s="32"/>
      <c r="D824" s="32"/>
      <c r="E824" s="32"/>
    </row>
    <row r="825" spans="1:5">
      <c r="A825" s="32"/>
      <c r="B825" s="32"/>
      <c r="C825" s="32"/>
      <c r="D825" s="32"/>
      <c r="E825" s="32"/>
    </row>
    <row r="826" spans="1:5">
      <c r="A826" s="32"/>
      <c r="B826" s="32"/>
      <c r="C826" s="32"/>
      <c r="D826" s="32"/>
      <c r="E826" s="32"/>
    </row>
    <row r="827" spans="1:5">
      <c r="A827" s="32"/>
      <c r="B827" s="32"/>
      <c r="C827" s="32"/>
      <c r="D827" s="32"/>
      <c r="E827" s="32"/>
    </row>
    <row r="828" spans="1:5">
      <c r="A828" s="32"/>
      <c r="B828" s="32"/>
      <c r="C828" s="32"/>
      <c r="D828" s="32"/>
      <c r="E828" s="32"/>
    </row>
    <row r="829" spans="1:5">
      <c r="A829" s="32"/>
      <c r="B829" s="32"/>
      <c r="C829" s="32"/>
      <c r="D829" s="32"/>
      <c r="E829" s="32"/>
    </row>
    <row r="830" spans="1:5">
      <c r="A830" s="32"/>
      <c r="B830" s="32"/>
      <c r="C830" s="32"/>
      <c r="D830" s="32"/>
      <c r="E830" s="32"/>
    </row>
    <row r="831" spans="1:5">
      <c r="A831" s="32"/>
      <c r="B831" s="32"/>
      <c r="C831" s="32"/>
      <c r="D831" s="32"/>
      <c r="E831" s="32"/>
    </row>
    <row r="832" spans="1:5">
      <c r="A832" s="32"/>
      <c r="B832" s="32"/>
      <c r="C832" s="32"/>
      <c r="D832" s="32"/>
      <c r="E832" s="32"/>
    </row>
    <row r="833" spans="1:5">
      <c r="A833" s="32"/>
      <c r="B833" s="32"/>
      <c r="C833" s="32"/>
      <c r="D833" s="32"/>
      <c r="E833" s="32"/>
    </row>
    <row r="834" spans="1:5">
      <c r="A834" s="32"/>
      <c r="B834" s="32"/>
      <c r="C834" s="32"/>
      <c r="D834" s="32"/>
      <c r="E834" s="32"/>
    </row>
    <row r="835" spans="1:5">
      <c r="A835" s="32"/>
      <c r="B835" s="32"/>
      <c r="C835" s="32"/>
      <c r="D835" s="32"/>
      <c r="E835" s="32"/>
    </row>
    <row r="836" spans="1:5">
      <c r="A836" s="32"/>
      <c r="B836" s="32"/>
      <c r="C836" s="32"/>
      <c r="D836" s="32"/>
      <c r="E836" s="32"/>
    </row>
    <row r="837" spans="1:5">
      <c r="A837" s="32"/>
      <c r="B837" s="32"/>
      <c r="C837" s="32"/>
      <c r="D837" s="32"/>
      <c r="E837" s="32"/>
    </row>
    <row r="838" spans="1:5">
      <c r="A838" s="32"/>
      <c r="B838" s="32"/>
      <c r="C838" s="32"/>
      <c r="D838" s="32"/>
      <c r="E838" s="32"/>
    </row>
    <row r="839" spans="1:5">
      <c r="A839" s="32"/>
      <c r="B839" s="32"/>
      <c r="C839" s="32"/>
      <c r="D839" s="32"/>
      <c r="E839" s="32"/>
    </row>
    <row r="840" spans="1:5">
      <c r="A840" s="32"/>
      <c r="B840" s="32"/>
      <c r="C840" s="32"/>
      <c r="D840" s="32"/>
      <c r="E840" s="32"/>
    </row>
    <row r="841" spans="1:5">
      <c r="A841" s="32"/>
      <c r="B841" s="32"/>
      <c r="C841" s="32"/>
      <c r="D841" s="32"/>
      <c r="E841" s="32"/>
    </row>
    <row r="842" spans="1:5">
      <c r="A842" s="32"/>
      <c r="B842" s="32"/>
      <c r="C842" s="32"/>
      <c r="D842" s="32"/>
      <c r="E842" s="32"/>
    </row>
    <row r="843" spans="1:5">
      <c r="A843" s="32"/>
      <c r="B843" s="32"/>
      <c r="C843" s="32"/>
      <c r="D843" s="32"/>
      <c r="E843" s="32"/>
    </row>
    <row r="844" spans="1:5">
      <c r="A844" s="32"/>
      <c r="B844" s="32"/>
      <c r="C844" s="32"/>
      <c r="D844" s="32"/>
      <c r="E844" s="32"/>
    </row>
    <row r="845" spans="1:5">
      <c r="A845" s="32"/>
      <c r="B845" s="32"/>
      <c r="C845" s="32"/>
      <c r="D845" s="32"/>
      <c r="E845" s="32"/>
    </row>
    <row r="846" spans="1:5">
      <c r="A846" s="32"/>
      <c r="B846" s="32"/>
      <c r="C846" s="32"/>
      <c r="D846" s="32"/>
      <c r="E846" s="32"/>
    </row>
    <row r="847" spans="1:5">
      <c r="A847" s="32"/>
      <c r="B847" s="32"/>
      <c r="C847" s="32"/>
      <c r="D847" s="32"/>
      <c r="E847" s="32"/>
    </row>
    <row r="848" spans="1:5">
      <c r="A848" s="32"/>
      <c r="B848" s="32"/>
      <c r="C848" s="32"/>
      <c r="D848" s="32"/>
      <c r="E848" s="32"/>
    </row>
    <row r="849" spans="1:5">
      <c r="A849" s="32"/>
      <c r="B849" s="32"/>
      <c r="C849" s="32"/>
      <c r="D849" s="32"/>
      <c r="E849" s="32"/>
    </row>
    <row r="850" spans="1:5">
      <c r="A850" s="32"/>
      <c r="B850" s="32"/>
      <c r="C850" s="32"/>
      <c r="D850" s="32"/>
      <c r="E850" s="32"/>
    </row>
    <row r="851" spans="1:5">
      <c r="A851" s="32"/>
      <c r="B851" s="32"/>
      <c r="C851" s="32"/>
      <c r="D851" s="32"/>
      <c r="E851" s="32"/>
    </row>
    <row r="852" spans="1:5">
      <c r="A852" s="32"/>
      <c r="B852" s="32"/>
      <c r="C852" s="32"/>
      <c r="D852" s="32"/>
      <c r="E852" s="32"/>
    </row>
    <row r="853" spans="1:5">
      <c r="A853" s="32"/>
      <c r="B853" s="32"/>
      <c r="C853" s="32"/>
      <c r="D853" s="32"/>
      <c r="E853" s="32"/>
    </row>
    <row r="854" spans="1:5">
      <c r="A854" s="32"/>
      <c r="B854" s="32"/>
      <c r="C854" s="32"/>
      <c r="D854" s="32"/>
      <c r="E854" s="32"/>
    </row>
    <row r="855" spans="1:5">
      <c r="A855" s="32"/>
      <c r="B855" s="32"/>
      <c r="C855" s="32"/>
      <c r="D855" s="32"/>
      <c r="E855" s="32"/>
    </row>
    <row r="856" spans="1:5">
      <c r="A856" s="32"/>
      <c r="B856" s="32"/>
      <c r="C856" s="32"/>
      <c r="D856" s="32"/>
      <c r="E856" s="32"/>
    </row>
    <row r="857" spans="1:5">
      <c r="A857" s="32"/>
      <c r="B857" s="32"/>
      <c r="C857" s="32"/>
      <c r="D857" s="32"/>
      <c r="E857" s="32"/>
    </row>
    <row r="858" spans="1:5">
      <c r="A858" s="32"/>
      <c r="B858" s="32"/>
      <c r="C858" s="32"/>
      <c r="D858" s="32"/>
      <c r="E858" s="32"/>
    </row>
    <row r="859" spans="1:5">
      <c r="A859" s="32"/>
      <c r="B859" s="32"/>
      <c r="C859" s="32"/>
      <c r="D859" s="32"/>
      <c r="E859" s="32"/>
    </row>
    <row r="860" spans="1:5">
      <c r="A860" s="32"/>
      <c r="B860" s="32"/>
      <c r="C860" s="32"/>
      <c r="D860" s="32"/>
      <c r="E860" s="32"/>
    </row>
    <row r="861" spans="1:5">
      <c r="A861" s="32"/>
      <c r="B861" s="32"/>
      <c r="C861" s="32"/>
      <c r="D861" s="32"/>
      <c r="E861" s="32"/>
    </row>
    <row r="862" spans="1:5">
      <c r="A862" s="32"/>
      <c r="B862" s="32"/>
      <c r="C862" s="32"/>
      <c r="D862" s="32"/>
      <c r="E862" s="32"/>
    </row>
    <row r="863" spans="1:5">
      <c r="A863" s="32"/>
      <c r="B863" s="32"/>
      <c r="C863" s="32"/>
      <c r="D863" s="32"/>
      <c r="E863" s="32"/>
    </row>
    <row r="864" spans="1:5">
      <c r="A864" s="32"/>
      <c r="B864" s="32"/>
      <c r="C864" s="32"/>
      <c r="D864" s="32"/>
      <c r="E864" s="32"/>
    </row>
    <row r="865" spans="1:5">
      <c r="A865" s="32"/>
      <c r="B865" s="32"/>
      <c r="C865" s="32"/>
      <c r="D865" s="32"/>
      <c r="E865" s="32"/>
    </row>
    <row r="866" spans="1:5">
      <c r="A866" s="32"/>
      <c r="B866" s="32"/>
      <c r="C866" s="32"/>
      <c r="D866" s="32"/>
      <c r="E866" s="32"/>
    </row>
    <row r="867" spans="1:5">
      <c r="A867" s="32"/>
      <c r="B867" s="32"/>
      <c r="C867" s="32"/>
      <c r="D867" s="32"/>
      <c r="E867" s="32"/>
    </row>
    <row r="868" spans="1:5">
      <c r="A868" s="32"/>
      <c r="B868" s="32"/>
      <c r="C868" s="32"/>
      <c r="D868" s="32"/>
      <c r="E868" s="32"/>
    </row>
    <row r="869" spans="1:5">
      <c r="A869" s="32"/>
      <c r="B869" s="32"/>
      <c r="C869" s="32"/>
      <c r="D869" s="32"/>
      <c r="E869" s="32"/>
    </row>
    <row r="870" spans="1:5">
      <c r="A870" s="32"/>
      <c r="B870" s="32"/>
      <c r="C870" s="32"/>
      <c r="D870" s="32"/>
      <c r="E870" s="32"/>
    </row>
    <row r="871" spans="1:5">
      <c r="A871" s="32"/>
      <c r="B871" s="32"/>
      <c r="C871" s="32"/>
      <c r="D871" s="32"/>
      <c r="E871" s="32"/>
    </row>
    <row r="872" spans="1:5">
      <c r="A872" s="32"/>
      <c r="B872" s="32"/>
      <c r="C872" s="32"/>
      <c r="D872" s="32"/>
      <c r="E872" s="32"/>
    </row>
    <row r="873" spans="1:5">
      <c r="A873" s="32"/>
      <c r="B873" s="32"/>
      <c r="C873" s="32"/>
      <c r="D873" s="32"/>
      <c r="E873" s="32"/>
    </row>
    <row r="874" spans="1:5">
      <c r="A874" s="32"/>
      <c r="B874" s="32"/>
      <c r="C874" s="32"/>
      <c r="D874" s="32"/>
      <c r="E874" s="32"/>
    </row>
    <row r="875" spans="1:5">
      <c r="A875" s="32"/>
      <c r="B875" s="32"/>
      <c r="C875" s="32"/>
      <c r="D875" s="32"/>
      <c r="E875" s="32"/>
    </row>
    <row r="876" spans="1:5">
      <c r="A876" s="32"/>
      <c r="B876" s="32"/>
      <c r="C876" s="32"/>
      <c r="D876" s="32"/>
      <c r="E876" s="32"/>
    </row>
    <row r="877" spans="1:5">
      <c r="A877" s="32"/>
      <c r="B877" s="32"/>
      <c r="C877" s="32"/>
      <c r="D877" s="32"/>
      <c r="E877" s="32"/>
    </row>
    <row r="878" spans="1:5">
      <c r="A878" s="32"/>
      <c r="B878" s="32"/>
      <c r="C878" s="32"/>
      <c r="D878" s="32"/>
      <c r="E878" s="32"/>
    </row>
    <row r="879" spans="1:5">
      <c r="A879" s="32"/>
      <c r="B879" s="32"/>
      <c r="C879" s="32"/>
      <c r="D879" s="32"/>
      <c r="E879" s="32"/>
    </row>
    <row r="880" spans="1:5">
      <c r="A880" s="32"/>
      <c r="B880" s="32"/>
      <c r="C880" s="32"/>
      <c r="D880" s="32"/>
      <c r="E880" s="32"/>
    </row>
    <row r="881" spans="1:5">
      <c r="A881" s="32"/>
      <c r="B881" s="32"/>
      <c r="C881" s="32"/>
      <c r="D881" s="32"/>
      <c r="E881" s="32"/>
    </row>
    <row r="882" spans="1:5">
      <c r="A882" s="32"/>
      <c r="B882" s="32"/>
      <c r="C882" s="32"/>
      <c r="D882" s="32"/>
      <c r="E882" s="32"/>
    </row>
    <row r="883" spans="1:5">
      <c r="A883" s="32"/>
      <c r="B883" s="32"/>
      <c r="C883" s="32"/>
      <c r="D883" s="32"/>
      <c r="E883" s="32"/>
    </row>
    <row r="884" spans="1:5">
      <c r="A884" s="32"/>
      <c r="B884" s="32"/>
      <c r="C884" s="32"/>
      <c r="D884" s="32"/>
      <c r="E884" s="32"/>
    </row>
    <row r="885" spans="1:5">
      <c r="A885" s="32"/>
      <c r="B885" s="32"/>
      <c r="C885" s="32"/>
      <c r="D885" s="32"/>
      <c r="E885" s="32"/>
    </row>
    <row r="886" spans="1:5">
      <c r="A886" s="32"/>
      <c r="B886" s="32"/>
      <c r="C886" s="32"/>
      <c r="D886" s="32"/>
      <c r="E886" s="32"/>
    </row>
    <row r="887" spans="1:5">
      <c r="A887" s="32"/>
      <c r="B887" s="32"/>
      <c r="C887" s="32"/>
      <c r="D887" s="32"/>
      <c r="E887" s="32"/>
    </row>
    <row r="888" spans="1:5">
      <c r="A888" s="32"/>
      <c r="B888" s="32"/>
      <c r="C888" s="32"/>
      <c r="D888" s="32"/>
      <c r="E888" s="32"/>
    </row>
    <row r="889" spans="1:5">
      <c r="A889" s="32"/>
      <c r="B889" s="32"/>
      <c r="C889" s="32"/>
      <c r="D889" s="32"/>
      <c r="E889" s="32"/>
    </row>
    <row r="890" spans="1:5">
      <c r="A890" s="32"/>
      <c r="B890" s="32"/>
      <c r="C890" s="32"/>
      <c r="D890" s="32"/>
      <c r="E890" s="32"/>
    </row>
    <row r="891" spans="1:5">
      <c r="A891" s="32"/>
      <c r="B891" s="32"/>
      <c r="C891" s="32"/>
      <c r="D891" s="32"/>
      <c r="E891" s="32"/>
    </row>
    <row r="892" spans="1:5">
      <c r="A892" s="32"/>
      <c r="B892" s="32"/>
      <c r="C892" s="32"/>
      <c r="D892" s="32"/>
      <c r="E892" s="32"/>
    </row>
    <row r="893" spans="1:5">
      <c r="A893" s="32"/>
      <c r="B893" s="32"/>
      <c r="C893" s="32"/>
      <c r="D893" s="32"/>
      <c r="E893" s="32"/>
    </row>
    <row r="894" spans="1:5">
      <c r="A894" s="32"/>
      <c r="B894" s="32"/>
      <c r="C894" s="32"/>
      <c r="D894" s="32"/>
      <c r="E894" s="32"/>
    </row>
    <row r="895" spans="1:5">
      <c r="A895" s="32"/>
      <c r="B895" s="32"/>
      <c r="C895" s="32"/>
      <c r="D895" s="32"/>
      <c r="E895" s="32"/>
    </row>
    <row r="896" spans="1:5">
      <c r="A896" s="32"/>
      <c r="B896" s="32"/>
      <c r="C896" s="32"/>
      <c r="D896" s="32"/>
      <c r="E896" s="32"/>
    </row>
    <row r="897" spans="1:5">
      <c r="A897" s="32"/>
      <c r="B897" s="32"/>
      <c r="C897" s="32"/>
      <c r="D897" s="32"/>
      <c r="E897" s="32"/>
    </row>
    <row r="898" spans="1:5">
      <c r="A898" s="32"/>
      <c r="B898" s="32"/>
      <c r="C898" s="32"/>
      <c r="D898" s="32"/>
      <c r="E898" s="32"/>
    </row>
    <row r="899" spans="1:5">
      <c r="A899" s="32"/>
      <c r="B899" s="32"/>
      <c r="C899" s="32"/>
      <c r="D899" s="32"/>
      <c r="E899" s="32"/>
    </row>
    <row r="900" spans="1:5">
      <c r="A900" s="32"/>
      <c r="B900" s="32"/>
      <c r="C900" s="32"/>
      <c r="D900" s="32"/>
      <c r="E900" s="32"/>
    </row>
    <row r="901" spans="1:5">
      <c r="A901" s="32"/>
      <c r="B901" s="32"/>
      <c r="C901" s="32"/>
      <c r="D901" s="32"/>
      <c r="E901" s="32"/>
    </row>
    <row r="902" spans="1:5">
      <c r="A902" s="32"/>
      <c r="B902" s="32"/>
      <c r="C902" s="32"/>
      <c r="D902" s="32"/>
      <c r="E902" s="32"/>
    </row>
    <row r="903" spans="1:5">
      <c r="A903" s="32"/>
      <c r="B903" s="32"/>
      <c r="C903" s="32"/>
      <c r="D903" s="32"/>
      <c r="E903" s="32"/>
    </row>
    <row r="904" spans="1:5">
      <c r="A904" s="32"/>
      <c r="B904" s="32"/>
      <c r="C904" s="32"/>
      <c r="D904" s="32"/>
      <c r="E904" s="32"/>
    </row>
    <row r="905" spans="1:5">
      <c r="A905" s="32"/>
      <c r="B905" s="32"/>
      <c r="C905" s="32"/>
      <c r="D905" s="32"/>
      <c r="E905" s="32"/>
    </row>
    <row r="906" spans="1:5">
      <c r="A906" s="32"/>
      <c r="B906" s="32"/>
      <c r="C906" s="32"/>
      <c r="D906" s="32"/>
      <c r="E906" s="32"/>
    </row>
    <row r="907" spans="1:5">
      <c r="A907" s="32"/>
      <c r="B907" s="32"/>
      <c r="C907" s="32"/>
      <c r="D907" s="32"/>
      <c r="E907" s="32"/>
    </row>
    <row r="908" spans="1:5">
      <c r="A908" s="32"/>
      <c r="B908" s="32"/>
      <c r="C908" s="32"/>
      <c r="D908" s="32"/>
      <c r="E908" s="32"/>
    </row>
    <row r="909" spans="1:5">
      <c r="A909" s="32"/>
      <c r="B909" s="32"/>
      <c r="C909" s="32"/>
      <c r="D909" s="32"/>
      <c r="E909" s="32"/>
    </row>
    <row r="910" spans="1:5">
      <c r="A910" s="32"/>
      <c r="B910" s="32"/>
      <c r="C910" s="32"/>
      <c r="D910" s="32"/>
      <c r="E910" s="32"/>
    </row>
    <row r="911" spans="1:5">
      <c r="A911" s="32"/>
      <c r="B911" s="32"/>
      <c r="C911" s="32"/>
      <c r="D911" s="32"/>
      <c r="E911" s="32"/>
    </row>
    <row r="912" spans="1:5">
      <c r="A912" s="32"/>
      <c r="B912" s="32"/>
      <c r="C912" s="32"/>
      <c r="D912" s="32"/>
      <c r="E912" s="32"/>
    </row>
    <row r="913" spans="1:5">
      <c r="A913" s="32"/>
      <c r="B913" s="32"/>
      <c r="C913" s="32"/>
      <c r="D913" s="32"/>
      <c r="E913" s="32"/>
    </row>
    <row r="914" spans="1:5">
      <c r="A914" s="32"/>
      <c r="B914" s="32"/>
      <c r="C914" s="32"/>
      <c r="D914" s="32"/>
      <c r="E914" s="32"/>
    </row>
    <row r="915" spans="1:5">
      <c r="A915" s="32"/>
      <c r="B915" s="32"/>
      <c r="C915" s="32"/>
      <c r="D915" s="32"/>
      <c r="E915" s="32"/>
    </row>
    <row r="916" spans="1:5">
      <c r="A916" s="32"/>
      <c r="B916" s="32"/>
      <c r="C916" s="32"/>
      <c r="D916" s="32"/>
      <c r="E916" s="32"/>
    </row>
    <row r="917" spans="1:5">
      <c r="A917" s="32"/>
      <c r="B917" s="32"/>
      <c r="C917" s="32"/>
      <c r="D917" s="32"/>
      <c r="E917" s="32"/>
    </row>
    <row r="918" spans="1:5">
      <c r="A918" s="32"/>
      <c r="B918" s="32"/>
      <c r="C918" s="32"/>
      <c r="D918" s="32"/>
      <c r="E918" s="32"/>
    </row>
    <row r="919" spans="1:5">
      <c r="A919" s="32"/>
      <c r="B919" s="32"/>
      <c r="C919" s="32"/>
      <c r="D919" s="32"/>
      <c r="E919" s="32"/>
    </row>
    <row r="920" spans="1:5">
      <c r="A920" s="32"/>
      <c r="B920" s="32"/>
      <c r="C920" s="32"/>
      <c r="D920" s="32"/>
      <c r="E920" s="32"/>
    </row>
    <row r="921" spans="1:5">
      <c r="A921" s="32"/>
      <c r="B921" s="32"/>
      <c r="C921" s="32"/>
      <c r="D921" s="32"/>
      <c r="E921" s="32"/>
    </row>
    <row r="922" spans="1:5">
      <c r="A922" s="32"/>
      <c r="B922" s="32"/>
      <c r="C922" s="32"/>
      <c r="D922" s="32"/>
      <c r="E922" s="32"/>
    </row>
    <row r="923" spans="1:5">
      <c r="A923" s="32"/>
      <c r="B923" s="32"/>
      <c r="C923" s="32"/>
      <c r="D923" s="32"/>
      <c r="E923" s="32"/>
    </row>
    <row r="924" spans="1:5">
      <c r="A924" s="32"/>
      <c r="B924" s="32"/>
      <c r="C924" s="32"/>
      <c r="D924" s="32"/>
      <c r="E924" s="32"/>
    </row>
    <row r="925" spans="1:5">
      <c r="A925" s="32"/>
      <c r="B925" s="32"/>
      <c r="C925" s="32"/>
      <c r="D925" s="32"/>
      <c r="E925" s="32"/>
    </row>
    <row r="926" spans="1:5">
      <c r="A926" s="32"/>
      <c r="B926" s="32"/>
      <c r="C926" s="32"/>
      <c r="D926" s="32"/>
      <c r="E926" s="32"/>
    </row>
    <row r="927" spans="1:5">
      <c r="A927" s="32"/>
      <c r="B927" s="32"/>
      <c r="C927" s="32"/>
      <c r="D927" s="32"/>
      <c r="E927" s="32"/>
    </row>
    <row r="928" spans="1:5">
      <c r="A928" s="32"/>
      <c r="B928" s="32"/>
      <c r="C928" s="32"/>
      <c r="D928" s="32"/>
      <c r="E928" s="32"/>
    </row>
    <row r="929" spans="1:5">
      <c r="A929" s="32"/>
      <c r="B929" s="32"/>
      <c r="C929" s="32"/>
      <c r="D929" s="32"/>
      <c r="E929" s="32"/>
    </row>
    <row r="930" spans="1:5">
      <c r="A930" s="32"/>
      <c r="B930" s="32"/>
      <c r="C930" s="32"/>
      <c r="D930" s="32"/>
      <c r="E930" s="32"/>
    </row>
    <row r="931" spans="1:5">
      <c r="A931" s="32"/>
      <c r="B931" s="32"/>
      <c r="C931" s="32"/>
      <c r="D931" s="32"/>
      <c r="E931" s="32"/>
    </row>
    <row r="932" spans="1:5">
      <c r="A932" s="32"/>
      <c r="B932" s="32"/>
      <c r="C932" s="32"/>
      <c r="D932" s="32"/>
      <c r="E932" s="32"/>
    </row>
    <row r="933" spans="1:5">
      <c r="A933" s="32"/>
      <c r="B933" s="32"/>
      <c r="C933" s="32"/>
      <c r="D933" s="32"/>
      <c r="E933" s="32"/>
    </row>
    <row r="934" spans="1:5">
      <c r="A934" s="32"/>
      <c r="B934" s="32"/>
      <c r="C934" s="32"/>
      <c r="D934" s="32"/>
      <c r="E934" s="32"/>
    </row>
    <row r="935" spans="1:5">
      <c r="A935" s="32"/>
      <c r="B935" s="32"/>
      <c r="C935" s="32"/>
      <c r="D935" s="32"/>
      <c r="E935" s="32"/>
    </row>
    <row r="936" spans="1:5">
      <c r="A936" s="32"/>
      <c r="B936" s="32"/>
      <c r="C936" s="32"/>
      <c r="D936" s="32"/>
      <c r="E936" s="32"/>
    </row>
    <row r="937" spans="1:5">
      <c r="A937" s="32"/>
      <c r="B937" s="32"/>
      <c r="C937" s="32"/>
      <c r="D937" s="32"/>
      <c r="E937" s="32"/>
    </row>
    <row r="938" spans="1:5">
      <c r="A938" s="32"/>
      <c r="B938" s="32"/>
      <c r="C938" s="32"/>
      <c r="D938" s="32"/>
      <c r="E938" s="32"/>
    </row>
    <row r="939" spans="1:5">
      <c r="A939" s="32"/>
      <c r="B939" s="32"/>
      <c r="C939" s="32"/>
      <c r="D939" s="32"/>
      <c r="E939" s="32"/>
    </row>
    <row r="940" spans="1:5">
      <c r="A940" s="32"/>
      <c r="B940" s="32"/>
      <c r="C940" s="32"/>
      <c r="D940" s="32"/>
      <c r="E940" s="32"/>
    </row>
    <row r="941" spans="1:5">
      <c r="A941" s="32"/>
      <c r="B941" s="32"/>
      <c r="C941" s="32"/>
      <c r="D941" s="32"/>
      <c r="E941" s="32"/>
    </row>
    <row r="942" spans="1:5">
      <c r="A942" s="32"/>
      <c r="B942" s="32"/>
      <c r="C942" s="32"/>
      <c r="D942" s="32"/>
      <c r="E942" s="32"/>
    </row>
    <row r="943" spans="1:5">
      <c r="A943" s="32"/>
      <c r="B943" s="32"/>
      <c r="C943" s="32"/>
      <c r="D943" s="32"/>
      <c r="E943" s="32"/>
    </row>
    <row r="944" spans="1:5">
      <c r="A944" s="32"/>
      <c r="B944" s="32"/>
      <c r="C944" s="32"/>
      <c r="D944" s="32"/>
      <c r="E944" s="32"/>
    </row>
    <row r="945" spans="1:5">
      <c r="A945" s="32"/>
      <c r="B945" s="32"/>
      <c r="C945" s="32"/>
      <c r="D945" s="32"/>
      <c r="E945" s="32"/>
    </row>
    <row r="946" spans="1:5">
      <c r="A946" s="32"/>
      <c r="B946" s="32"/>
      <c r="C946" s="32"/>
      <c r="D946" s="32"/>
      <c r="E946" s="32"/>
    </row>
    <row r="947" spans="1:5">
      <c r="A947" s="32"/>
      <c r="B947" s="32"/>
      <c r="C947" s="32"/>
      <c r="D947" s="32"/>
      <c r="E947" s="32"/>
    </row>
    <row r="948" spans="1:5">
      <c r="A948" s="32"/>
      <c r="B948" s="32"/>
      <c r="C948" s="32"/>
      <c r="D948" s="32"/>
      <c r="E948" s="32"/>
    </row>
    <row r="949" spans="1:5">
      <c r="A949" s="32"/>
      <c r="B949" s="32"/>
      <c r="C949" s="32"/>
      <c r="D949" s="32"/>
      <c r="E949" s="32"/>
    </row>
    <row r="950" spans="1:5">
      <c r="A950" s="32"/>
      <c r="B950" s="32"/>
      <c r="C950" s="32"/>
      <c r="D950" s="32"/>
      <c r="E950" s="32"/>
    </row>
    <row r="951" spans="1:5">
      <c r="A951" s="32"/>
      <c r="B951" s="32"/>
      <c r="C951" s="32"/>
      <c r="D951" s="32"/>
      <c r="E951" s="32"/>
    </row>
    <row r="952" spans="1:5">
      <c r="A952" s="32"/>
      <c r="B952" s="32"/>
      <c r="C952" s="32"/>
      <c r="D952" s="32"/>
      <c r="E952" s="32"/>
    </row>
    <row r="953" spans="1:5">
      <c r="A953" s="32"/>
      <c r="B953" s="32"/>
      <c r="C953" s="32"/>
      <c r="D953" s="32"/>
      <c r="E953" s="32"/>
    </row>
    <row r="954" spans="1:5">
      <c r="A954" s="32"/>
      <c r="B954" s="32"/>
      <c r="C954" s="32"/>
      <c r="D954" s="32"/>
      <c r="E954" s="32"/>
    </row>
    <row r="955" spans="1:5">
      <c r="A955" s="32"/>
      <c r="B955" s="32"/>
      <c r="C955" s="32"/>
      <c r="D955" s="32"/>
      <c r="E955" s="32"/>
    </row>
    <row r="956" spans="1:5">
      <c r="A956" s="32"/>
      <c r="B956" s="32"/>
      <c r="C956" s="32"/>
      <c r="D956" s="32"/>
      <c r="E956" s="32"/>
    </row>
    <row r="957" spans="1:5">
      <c r="A957" s="32"/>
      <c r="B957" s="32"/>
      <c r="C957" s="32"/>
      <c r="D957" s="32"/>
      <c r="E957" s="32"/>
    </row>
    <row r="958" spans="1:5">
      <c r="A958" s="32"/>
      <c r="B958" s="32"/>
      <c r="C958" s="32"/>
      <c r="D958" s="32"/>
      <c r="E958" s="32"/>
    </row>
    <row r="959" spans="1:5">
      <c r="A959" s="32"/>
      <c r="B959" s="32"/>
      <c r="C959" s="32"/>
      <c r="D959" s="32"/>
      <c r="E959" s="32"/>
    </row>
    <row r="960" spans="1:5">
      <c r="A960" s="32"/>
      <c r="B960" s="32"/>
      <c r="C960" s="32"/>
      <c r="D960" s="32"/>
      <c r="E960" s="32"/>
    </row>
    <row r="961" spans="1:5">
      <c r="A961" s="32"/>
      <c r="B961" s="32"/>
      <c r="C961" s="32"/>
      <c r="D961" s="32"/>
      <c r="E961" s="32"/>
    </row>
    <row r="962" spans="1:5">
      <c r="A962" s="32"/>
      <c r="B962" s="32"/>
      <c r="C962" s="32"/>
      <c r="D962" s="32"/>
      <c r="E962" s="32"/>
    </row>
    <row r="963" spans="1:5">
      <c r="A963" s="32"/>
      <c r="B963" s="32"/>
      <c r="C963" s="32"/>
      <c r="D963" s="32"/>
      <c r="E963" s="32"/>
    </row>
    <row r="964" spans="1:5">
      <c r="A964" s="32"/>
      <c r="B964" s="32"/>
      <c r="C964" s="32"/>
      <c r="D964" s="32"/>
      <c r="E964" s="32"/>
    </row>
    <row r="965" spans="1:5">
      <c r="A965" s="32"/>
      <c r="B965" s="32"/>
      <c r="C965" s="32"/>
      <c r="D965" s="32"/>
      <c r="E965" s="32"/>
    </row>
    <row r="966" spans="1:5">
      <c r="A966" s="32"/>
      <c r="B966" s="32"/>
      <c r="C966" s="32"/>
      <c r="D966" s="32"/>
      <c r="E966" s="32"/>
    </row>
    <row r="967" spans="1:5">
      <c r="A967" s="32"/>
      <c r="B967" s="32"/>
      <c r="C967" s="32"/>
      <c r="D967" s="32"/>
      <c r="E967" s="32"/>
    </row>
    <row r="968" spans="1:5">
      <c r="A968" s="32"/>
      <c r="B968" s="32"/>
      <c r="C968" s="32"/>
      <c r="D968" s="32"/>
      <c r="E968" s="32"/>
    </row>
    <row r="969" spans="1:5">
      <c r="A969" s="32"/>
      <c r="B969" s="32"/>
      <c r="C969" s="32"/>
      <c r="D969" s="32"/>
      <c r="E969" s="32"/>
    </row>
    <row r="970" spans="1:5">
      <c r="A970" s="32"/>
      <c r="B970" s="32"/>
      <c r="C970" s="32"/>
      <c r="D970" s="32"/>
      <c r="E970" s="32"/>
    </row>
    <row r="971" spans="1:5">
      <c r="A971" s="32"/>
      <c r="B971" s="32"/>
      <c r="C971" s="32"/>
      <c r="D971" s="32"/>
      <c r="E971" s="32"/>
    </row>
    <row r="972" spans="1:5">
      <c r="A972" s="32"/>
      <c r="B972" s="32"/>
      <c r="C972" s="32"/>
      <c r="D972" s="32"/>
      <c r="E972" s="32"/>
    </row>
    <row r="973" spans="1:5">
      <c r="A973" s="32"/>
      <c r="B973" s="32"/>
      <c r="C973" s="32"/>
      <c r="D973" s="32"/>
      <c r="E973" s="32"/>
    </row>
    <row r="974" spans="1:5">
      <c r="A974" s="32"/>
      <c r="B974" s="32"/>
      <c r="C974" s="32"/>
      <c r="D974" s="32"/>
      <c r="E974" s="32"/>
    </row>
    <row r="975" spans="1:5">
      <c r="A975" s="32"/>
      <c r="B975" s="32"/>
      <c r="C975" s="32"/>
      <c r="D975" s="32"/>
      <c r="E975" s="32"/>
    </row>
    <row r="976" spans="1:5">
      <c r="A976" s="32"/>
      <c r="B976" s="32"/>
      <c r="C976" s="32"/>
      <c r="D976" s="32"/>
      <c r="E976" s="32"/>
    </row>
    <row r="977" spans="1:5">
      <c r="A977" s="32"/>
      <c r="B977" s="32"/>
      <c r="C977" s="32"/>
      <c r="D977" s="32"/>
      <c r="E977" s="32"/>
    </row>
    <row r="978" spans="1:5">
      <c r="A978" s="32"/>
      <c r="B978" s="32"/>
      <c r="C978" s="32"/>
      <c r="D978" s="32"/>
      <c r="E978" s="32"/>
    </row>
    <row r="979" spans="1:5">
      <c r="A979" s="32"/>
      <c r="B979" s="32"/>
      <c r="C979" s="32"/>
      <c r="D979" s="32"/>
      <c r="E979" s="32"/>
    </row>
    <row r="980" spans="1:5">
      <c r="A980" s="32"/>
      <c r="B980" s="32"/>
      <c r="C980" s="32"/>
      <c r="D980" s="32"/>
      <c r="E980" s="32"/>
    </row>
    <row r="981" spans="1:5">
      <c r="A981" s="32"/>
      <c r="B981" s="32"/>
      <c r="C981" s="32"/>
      <c r="D981" s="32"/>
      <c r="E981" s="32"/>
    </row>
    <row r="982" spans="1:5">
      <c r="A982" s="32"/>
      <c r="B982" s="32"/>
      <c r="C982" s="32"/>
      <c r="D982" s="32"/>
      <c r="E982" s="32"/>
    </row>
    <row r="983" spans="1:5">
      <c r="A983" s="32"/>
      <c r="B983" s="32"/>
      <c r="C983" s="32"/>
      <c r="D983" s="32"/>
      <c r="E983" s="32"/>
    </row>
    <row r="984" spans="1:5">
      <c r="A984" s="32"/>
      <c r="B984" s="32"/>
      <c r="C984" s="32"/>
      <c r="D984" s="32"/>
      <c r="E984" s="32"/>
    </row>
    <row r="985" spans="1:5">
      <c r="A985" s="32"/>
      <c r="B985" s="32"/>
      <c r="C985" s="32"/>
      <c r="D985" s="32"/>
      <c r="E985" s="32"/>
    </row>
    <row r="986" spans="1:5">
      <c r="A986" s="32"/>
      <c r="B986" s="32"/>
      <c r="C986" s="32"/>
      <c r="D986" s="32"/>
      <c r="E986" s="32"/>
    </row>
    <row r="987" spans="1:5">
      <c r="A987" s="32"/>
      <c r="B987" s="32"/>
      <c r="C987" s="32"/>
      <c r="D987" s="32"/>
      <c r="E987" s="32"/>
    </row>
    <row r="988" spans="1:5">
      <c r="A988" s="32"/>
      <c r="B988" s="32"/>
      <c r="C988" s="32"/>
      <c r="D988" s="32"/>
      <c r="E988" s="32"/>
    </row>
    <row r="989" spans="1:5">
      <c r="A989" s="32"/>
      <c r="B989" s="32"/>
      <c r="C989" s="32"/>
      <c r="D989" s="32"/>
      <c r="E989" s="32"/>
    </row>
    <row r="990" spans="1:5">
      <c r="A990" s="32"/>
      <c r="B990" s="32"/>
      <c r="C990" s="32"/>
      <c r="D990" s="32"/>
      <c r="E990" s="32"/>
    </row>
    <row r="991" spans="1:5">
      <c r="A991" s="32"/>
      <c r="B991" s="32"/>
      <c r="C991" s="32"/>
      <c r="D991" s="32"/>
      <c r="E991" s="32"/>
    </row>
    <row r="992" spans="1:5">
      <c r="A992" s="32"/>
      <c r="B992" s="32"/>
      <c r="C992" s="32"/>
      <c r="D992" s="32"/>
      <c r="E992" s="32"/>
    </row>
    <row r="993" spans="1:5">
      <c r="A993" s="32"/>
      <c r="B993" s="32"/>
      <c r="C993" s="32"/>
      <c r="D993" s="32"/>
      <c r="E993" s="32"/>
    </row>
    <row r="994" spans="1:5">
      <c r="A994" s="32"/>
      <c r="B994" s="32"/>
      <c r="C994" s="32"/>
      <c r="D994" s="32"/>
      <c r="E994" s="32"/>
    </row>
    <row r="995" spans="1:5">
      <c r="A995" s="32"/>
      <c r="B995" s="32"/>
      <c r="C995" s="32"/>
      <c r="D995" s="32"/>
      <c r="E995" s="32"/>
    </row>
    <row r="996" spans="1:5">
      <c r="A996" s="32"/>
      <c r="B996" s="32"/>
      <c r="C996" s="32"/>
      <c r="D996" s="32"/>
      <c r="E996" s="32"/>
    </row>
    <row r="997" spans="1:5">
      <c r="A997" s="32"/>
      <c r="B997" s="32"/>
      <c r="C997" s="32"/>
      <c r="D997" s="32"/>
      <c r="E997" s="32"/>
    </row>
    <row r="998" spans="1:5">
      <c r="A998" s="32"/>
      <c r="B998" s="32"/>
      <c r="C998" s="32"/>
      <c r="D998" s="32"/>
      <c r="E998" s="32"/>
    </row>
    <row r="999" spans="1:5">
      <c r="A999" s="32"/>
      <c r="B999" s="32"/>
      <c r="C999" s="32"/>
      <c r="D999" s="32"/>
      <c r="E999" s="32"/>
    </row>
    <row r="1000" spans="1:5">
      <c r="A1000" s="32"/>
      <c r="B1000" s="32"/>
      <c r="C1000" s="32"/>
      <c r="D1000" s="32"/>
      <c r="E1000" s="32"/>
    </row>
    <row r="1001" spans="1:5">
      <c r="A1001" s="32"/>
      <c r="B1001" s="32"/>
      <c r="C1001" s="32"/>
      <c r="D1001" s="32"/>
      <c r="E1001" s="32"/>
    </row>
    <row r="1002" spans="1:5">
      <c r="C1002" s="32"/>
    </row>
    <row r="1003" spans="1:5">
      <c r="C1003" s="32"/>
    </row>
    <row r="1004" spans="1:5">
      <c r="C1004" s="32"/>
    </row>
    <row r="1005" spans="1:5">
      <c r="C1005" s="32"/>
    </row>
  </sheetData>
  <mergeCells count="17">
    <mergeCell ref="B29:B31"/>
    <mergeCell ref="A1:A4"/>
    <mergeCell ref="B1:B4"/>
    <mergeCell ref="C1:C4"/>
    <mergeCell ref="D1:E3"/>
    <mergeCell ref="B5:B6"/>
    <mergeCell ref="B7:B9"/>
    <mergeCell ref="B10:B12"/>
    <mergeCell ref="B16:B18"/>
    <mergeCell ref="B20:B21"/>
    <mergeCell ref="B23:B26"/>
    <mergeCell ref="B27:B28"/>
    <mergeCell ref="B32:B33"/>
    <mergeCell ref="B35:B37"/>
    <mergeCell ref="B40:B41"/>
    <mergeCell ref="B50:B52"/>
    <mergeCell ref="B60:B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66FF"/>
  </sheetPr>
  <dimension ref="A1:K1005"/>
  <sheetViews>
    <sheetView zoomScale="85" zoomScaleNormal="85" workbookViewId="0">
      <selection activeCell="E5" sqref="E5"/>
    </sheetView>
  </sheetViews>
  <sheetFormatPr defaultColWidth="9.1796875" defaultRowHeight="12.75" customHeight="1"/>
  <cols>
    <col min="1" max="1" width="6.81640625" style="31" customWidth="1"/>
    <col min="2" max="2" width="18.81640625" style="31" hidden="1" customWidth="1"/>
    <col min="3" max="3" width="80.7265625" style="31" customWidth="1"/>
    <col min="4" max="4" width="20.26953125" style="31" customWidth="1"/>
    <col min="5" max="5" width="10.7265625" style="1" bestFit="1" customWidth="1"/>
    <col min="6" max="7" width="9.1796875" style="1"/>
    <col min="8" max="8" width="9.81640625" style="1" bestFit="1" customWidth="1"/>
    <col min="9" max="16384" width="9.1796875" style="1"/>
  </cols>
  <sheetData>
    <row r="1" spans="1:11" ht="12.75" customHeight="1">
      <c r="A1" s="297" t="s">
        <v>0</v>
      </c>
      <c r="B1" s="297" t="s">
        <v>168</v>
      </c>
      <c r="C1" s="297" t="s">
        <v>1</v>
      </c>
      <c r="D1" s="338" t="s">
        <v>141</v>
      </c>
    </row>
    <row r="2" spans="1:11" ht="12.75" customHeight="1">
      <c r="A2" s="298"/>
      <c r="B2" s="298"/>
      <c r="C2" s="298"/>
      <c r="D2" s="338"/>
    </row>
    <row r="3" spans="1:11" ht="12.75" customHeight="1">
      <c r="A3" s="298"/>
      <c r="B3" s="298"/>
      <c r="C3" s="298"/>
      <c r="D3" s="339"/>
      <c r="F3" s="80" t="s">
        <v>254</v>
      </c>
    </row>
    <row r="4" spans="1:11" ht="21" customHeight="1">
      <c r="A4" s="299"/>
      <c r="B4" s="299"/>
      <c r="C4" s="299"/>
      <c r="D4" s="50" t="s">
        <v>139</v>
      </c>
      <c r="E4" s="109">
        <f>SUM(D5:D68)</f>
        <v>29822</v>
      </c>
      <c r="F4" s="1">
        <f>1684054+221039</f>
        <v>1905093</v>
      </c>
      <c r="H4" s="109" t="e">
        <f>F4-#REF!</f>
        <v>#REF!</v>
      </c>
    </row>
    <row r="5" spans="1:11" ht="12.75" customHeight="1">
      <c r="A5" s="42">
        <v>1</v>
      </c>
      <c r="B5" s="304" t="s">
        <v>167</v>
      </c>
      <c r="C5" s="45" t="s">
        <v>40</v>
      </c>
      <c r="D5" s="84" t="str">
        <f>IFERROR(VLOOKUP(C5,$J$4:$K$66,2,FALSE),"")</f>
        <v/>
      </c>
      <c r="E5" s="2"/>
    </row>
    <row r="6" spans="1:11" ht="12.75" customHeight="1">
      <c r="A6" s="42">
        <f t="shared" ref="A6:A67" si="0">A5+1</f>
        <v>2</v>
      </c>
      <c r="B6" s="299"/>
      <c r="C6" s="41" t="s">
        <v>41</v>
      </c>
      <c r="D6" s="84" t="str">
        <f t="shared" ref="D6:D10" si="1">IFERROR(VLOOKUP(C6,$J$4:$K$66,2,FALSE),"")</f>
        <v/>
      </c>
      <c r="E6" s="2"/>
    </row>
    <row r="7" spans="1:11" ht="12.75" customHeight="1">
      <c r="A7" s="42">
        <f t="shared" si="0"/>
        <v>3</v>
      </c>
      <c r="B7" s="304" t="s">
        <v>166</v>
      </c>
      <c r="C7" s="45" t="s">
        <v>43</v>
      </c>
      <c r="D7" s="84" t="str">
        <f>[1]VNPAY_PIVOT!D7</f>
        <v/>
      </c>
      <c r="E7" s="2"/>
    </row>
    <row r="8" spans="1:11" ht="12.75" customHeight="1">
      <c r="A8" s="42">
        <f t="shared" si="0"/>
        <v>4</v>
      </c>
      <c r="B8" s="298"/>
      <c r="C8" s="41" t="s">
        <v>45</v>
      </c>
      <c r="D8" s="84" t="str">
        <f t="shared" si="1"/>
        <v/>
      </c>
      <c r="E8" s="2"/>
    </row>
    <row r="9" spans="1:11" ht="12.75" customHeight="1">
      <c r="A9" s="42">
        <f t="shared" si="0"/>
        <v>5</v>
      </c>
      <c r="B9" s="299"/>
      <c r="C9" s="41" t="s">
        <v>46</v>
      </c>
      <c r="D9" s="84" t="str">
        <f t="shared" si="1"/>
        <v/>
      </c>
      <c r="E9" s="2"/>
    </row>
    <row r="10" spans="1:11" ht="12.75" customHeight="1">
      <c r="A10" s="42">
        <f t="shared" si="0"/>
        <v>6</v>
      </c>
      <c r="B10" s="304" t="s">
        <v>165</v>
      </c>
      <c r="C10" s="41" t="s">
        <v>48</v>
      </c>
      <c r="D10" s="84" t="str">
        <f t="shared" si="1"/>
        <v/>
      </c>
      <c r="E10" s="2"/>
      <c r="I10" s="254"/>
      <c r="J10" s="249"/>
      <c r="K10" s="249"/>
    </row>
    <row r="11" spans="1:11" ht="12.75" customHeight="1">
      <c r="A11" s="42">
        <f t="shared" si="0"/>
        <v>7</v>
      </c>
      <c r="B11" s="298"/>
      <c r="C11" s="45" t="s">
        <v>49</v>
      </c>
      <c r="D11" s="84" t="str">
        <f>VNPAY_PIVOT!D11</f>
        <v/>
      </c>
      <c r="E11" s="2"/>
      <c r="I11" s="253"/>
      <c r="J11" s="249"/>
      <c r="K11" s="249"/>
    </row>
    <row r="12" spans="1:11" ht="12.75" customHeight="1">
      <c r="A12" s="42">
        <f t="shared" si="0"/>
        <v>8</v>
      </c>
      <c r="B12" s="299"/>
      <c r="C12" s="41" t="s">
        <v>50</v>
      </c>
      <c r="D12" s="84" t="str">
        <f>VNPAY_PIVOT!D12</f>
        <v/>
      </c>
      <c r="E12" s="2"/>
      <c r="I12" s="255"/>
    </row>
    <row r="13" spans="1:11" ht="12.75" customHeight="1">
      <c r="A13" s="42">
        <f t="shared" si="0"/>
        <v>9</v>
      </c>
      <c r="B13" s="46" t="s">
        <v>52</v>
      </c>
      <c r="C13" s="41" t="s">
        <v>51</v>
      </c>
      <c r="D13" s="84" t="str">
        <f>VNPAY_PIVOT!D13</f>
        <v/>
      </c>
      <c r="E13" s="2"/>
      <c r="I13" s="255"/>
    </row>
    <row r="14" spans="1:11" ht="12.75" customHeight="1">
      <c r="A14" s="42">
        <f t="shared" si="0"/>
        <v>10</v>
      </c>
      <c r="B14" s="46" t="s">
        <v>164</v>
      </c>
      <c r="C14" s="41" t="s">
        <v>53</v>
      </c>
      <c r="D14" s="84" t="str">
        <f>VNPAY_PIVOT!D14</f>
        <v/>
      </c>
      <c r="E14" s="2"/>
      <c r="I14" s="255"/>
    </row>
    <row r="15" spans="1:11" ht="12.75" customHeight="1">
      <c r="A15" s="42">
        <f t="shared" si="0"/>
        <v>11</v>
      </c>
      <c r="B15" s="46" t="s">
        <v>163</v>
      </c>
      <c r="C15" s="45" t="s">
        <v>54</v>
      </c>
      <c r="D15" s="84" t="str">
        <f>VNPAY_PIVOT!D15</f>
        <v/>
      </c>
      <c r="E15" s="2"/>
      <c r="I15" s="255"/>
    </row>
    <row r="16" spans="1:11" ht="12.75" customHeight="1">
      <c r="A16" s="42">
        <f t="shared" si="0"/>
        <v>12</v>
      </c>
      <c r="B16" s="304" t="s">
        <v>162</v>
      </c>
      <c r="C16" s="41" t="s">
        <v>56</v>
      </c>
      <c r="D16" s="84" t="str">
        <f>VNPAY_PIVOT!D16</f>
        <v/>
      </c>
      <c r="E16" s="2"/>
      <c r="I16" s="253"/>
      <c r="J16" s="249"/>
      <c r="K16" s="249"/>
    </row>
    <row r="17" spans="1:11" ht="12.75" customHeight="1">
      <c r="A17" s="42">
        <f t="shared" si="0"/>
        <v>13</v>
      </c>
      <c r="B17" s="298"/>
      <c r="C17" s="41" t="s">
        <v>58</v>
      </c>
      <c r="D17" s="84" t="str">
        <f>VNPAY_PIVOT!D17</f>
        <v/>
      </c>
      <c r="E17" s="2"/>
      <c r="I17" s="255"/>
    </row>
    <row r="18" spans="1:11" ht="12.75" customHeight="1">
      <c r="A18" s="42">
        <f t="shared" si="0"/>
        <v>14</v>
      </c>
      <c r="B18" s="299"/>
      <c r="C18" s="41" t="s">
        <v>60</v>
      </c>
      <c r="D18" s="84" t="str">
        <f>VNPAY_PIVOT!D18</f>
        <v/>
      </c>
      <c r="E18" s="2"/>
      <c r="I18" s="253"/>
      <c r="J18" s="249"/>
      <c r="K18" s="249"/>
    </row>
    <row r="19" spans="1:11" ht="12.75" customHeight="1">
      <c r="A19" s="42">
        <f t="shared" si="0"/>
        <v>15</v>
      </c>
      <c r="B19" s="46" t="s">
        <v>161</v>
      </c>
      <c r="C19" s="41" t="s">
        <v>62</v>
      </c>
      <c r="D19" s="84" t="str">
        <f>VNPAY_PIVOT!D19</f>
        <v/>
      </c>
      <c r="E19" s="2"/>
      <c r="I19" s="255"/>
    </row>
    <row r="20" spans="1:11" ht="12.75" customHeight="1">
      <c r="A20" s="42">
        <f t="shared" si="0"/>
        <v>16</v>
      </c>
      <c r="B20" s="304" t="s">
        <v>160</v>
      </c>
      <c r="C20" s="41" t="s">
        <v>64</v>
      </c>
      <c r="D20" s="84">
        <f>VNPAY_PIVOT!D20</f>
        <v>4178</v>
      </c>
      <c r="E20" s="2"/>
      <c r="I20" s="255"/>
    </row>
    <row r="21" spans="1:11" ht="12.75" customHeight="1">
      <c r="A21" s="42">
        <f t="shared" si="0"/>
        <v>17</v>
      </c>
      <c r="B21" s="308"/>
      <c r="C21" s="41" t="s">
        <v>65</v>
      </c>
      <c r="D21" s="84" t="str">
        <f>VNPAY_PIVOT!D21</f>
        <v/>
      </c>
      <c r="E21" s="2"/>
      <c r="I21" s="255"/>
    </row>
    <row r="22" spans="1:11" ht="12.75" customHeight="1">
      <c r="A22" s="42">
        <f t="shared" si="0"/>
        <v>18</v>
      </c>
      <c r="B22" s="46" t="s">
        <v>159</v>
      </c>
      <c r="C22" s="41" t="s">
        <v>66</v>
      </c>
      <c r="D22" s="84" t="str">
        <f>VNPAY_PIVOT!D22</f>
        <v/>
      </c>
      <c r="E22" s="2"/>
    </row>
    <row r="23" spans="1:11" ht="12.75" customHeight="1">
      <c r="A23" s="42">
        <f>A22+1</f>
        <v>19</v>
      </c>
      <c r="B23" s="304" t="s">
        <v>158</v>
      </c>
      <c r="C23" s="41" t="s">
        <v>68</v>
      </c>
      <c r="D23" s="84">
        <f>VNPAY_PIVOT!D23</f>
        <v>888</v>
      </c>
      <c r="E23" s="2"/>
    </row>
    <row r="24" spans="1:11" ht="12.75" customHeight="1">
      <c r="A24" s="42">
        <f t="shared" si="0"/>
        <v>20</v>
      </c>
      <c r="B24" s="309"/>
      <c r="C24" s="45" t="s">
        <v>69</v>
      </c>
      <c r="D24" s="84" t="str">
        <f>VNPAY_PIVOT!D24</f>
        <v/>
      </c>
      <c r="E24" s="2"/>
    </row>
    <row r="25" spans="1:11" ht="12.75" customHeight="1">
      <c r="A25" s="42">
        <f t="shared" si="0"/>
        <v>21</v>
      </c>
      <c r="B25" s="309"/>
      <c r="C25" s="45" t="s">
        <v>70</v>
      </c>
      <c r="D25" s="84" t="str">
        <f>VNPAY_PIVOT!D25</f>
        <v/>
      </c>
      <c r="E25" s="2"/>
    </row>
    <row r="26" spans="1:11" ht="12.75" customHeight="1">
      <c r="A26" s="42">
        <f t="shared" si="0"/>
        <v>22</v>
      </c>
      <c r="B26" s="308"/>
      <c r="C26" s="41" t="s">
        <v>71</v>
      </c>
      <c r="D26" s="84" t="str">
        <f>VNPAY_PIVOT!D26</f>
        <v/>
      </c>
      <c r="E26" s="2"/>
    </row>
    <row r="27" spans="1:11" ht="12.75" customHeight="1">
      <c r="A27" s="42">
        <f t="shared" si="0"/>
        <v>23</v>
      </c>
      <c r="B27" s="304" t="s">
        <v>77</v>
      </c>
      <c r="C27" s="41" t="s">
        <v>72</v>
      </c>
      <c r="D27" s="84" t="str">
        <f>VNPAY_PIVOT!D27</f>
        <v/>
      </c>
      <c r="E27" s="2"/>
    </row>
    <row r="28" spans="1:11" ht="12.75" customHeight="1">
      <c r="A28" s="42">
        <f t="shared" si="0"/>
        <v>24</v>
      </c>
      <c r="B28" s="299"/>
      <c r="C28" s="41" t="s">
        <v>74</v>
      </c>
      <c r="D28" s="84" t="str">
        <f>VNPAY_PIVOT!D28</f>
        <v/>
      </c>
      <c r="E28" s="2"/>
    </row>
    <row r="29" spans="1:11" ht="12.75" customHeight="1">
      <c r="A29" s="42">
        <f t="shared" si="0"/>
        <v>25</v>
      </c>
      <c r="B29" s="304" t="s">
        <v>157</v>
      </c>
      <c r="C29" s="41" t="s">
        <v>75</v>
      </c>
      <c r="D29" s="84">
        <f>VNPAY_PIVOT!D29</f>
        <v>704</v>
      </c>
      <c r="E29" s="2"/>
    </row>
    <row r="30" spans="1:11" ht="12.75" customHeight="1">
      <c r="A30" s="42">
        <f t="shared" si="0"/>
        <v>26</v>
      </c>
      <c r="B30" s="298"/>
      <c r="C30" s="41" t="s">
        <v>76</v>
      </c>
      <c r="D30" s="84" t="str">
        <f>VNPAY_PIVOT!D30</f>
        <v/>
      </c>
      <c r="E30" s="2"/>
    </row>
    <row r="31" spans="1:11" ht="12.75" customHeight="1">
      <c r="A31" s="42">
        <f t="shared" si="0"/>
        <v>27</v>
      </c>
      <c r="B31" s="299"/>
      <c r="C31" s="41" t="s">
        <v>78</v>
      </c>
      <c r="D31" s="84" t="str">
        <f>VNPAY_PIVOT!D31</f>
        <v/>
      </c>
      <c r="E31" s="2"/>
    </row>
    <row r="32" spans="1:11" ht="12.75" customHeight="1">
      <c r="A32" s="42">
        <f t="shared" si="0"/>
        <v>28</v>
      </c>
      <c r="B32" s="305" t="s">
        <v>156</v>
      </c>
      <c r="C32" s="41" t="s">
        <v>80</v>
      </c>
      <c r="D32" s="84" t="str">
        <f>VNPAY_PIVOT!D32</f>
        <v/>
      </c>
      <c r="E32" s="2"/>
    </row>
    <row r="33" spans="1:5" ht="12.75" customHeight="1">
      <c r="A33" s="42">
        <f t="shared" si="0"/>
        <v>29</v>
      </c>
      <c r="B33" s="307"/>
      <c r="C33" s="41" t="s">
        <v>82</v>
      </c>
      <c r="D33" s="84" t="str">
        <f>VNPAY_PIVOT!D33</f>
        <v/>
      </c>
      <c r="E33" s="2"/>
    </row>
    <row r="34" spans="1:5" ht="12.75" customHeight="1">
      <c r="A34" s="42">
        <f t="shared" si="0"/>
        <v>30</v>
      </c>
      <c r="B34" s="49" t="s">
        <v>155</v>
      </c>
      <c r="C34" s="41" t="s">
        <v>84</v>
      </c>
      <c r="D34" s="84" t="str">
        <f>VNPAY_PIVOT!D34</f>
        <v/>
      </c>
      <c r="E34" s="2"/>
    </row>
    <row r="35" spans="1:5" ht="12.75" customHeight="1">
      <c r="A35" s="42">
        <f t="shared" si="0"/>
        <v>31</v>
      </c>
      <c r="B35" s="304" t="s">
        <v>154</v>
      </c>
      <c r="C35" s="41" t="s">
        <v>85</v>
      </c>
      <c r="D35" s="84" t="str">
        <f>VNPAY_PIVOT!D35</f>
        <v/>
      </c>
      <c r="E35" s="2"/>
    </row>
    <row r="36" spans="1:5" ht="12.75" customHeight="1">
      <c r="A36" s="42">
        <f t="shared" si="0"/>
        <v>32</v>
      </c>
      <c r="B36" s="298"/>
      <c r="C36" s="41" t="s">
        <v>86</v>
      </c>
      <c r="D36" s="84" t="str">
        <f>VNPAY_PIVOT!D36</f>
        <v/>
      </c>
      <c r="E36" s="2"/>
    </row>
    <row r="37" spans="1:5" ht="12.75" customHeight="1">
      <c r="A37" s="42">
        <f t="shared" si="0"/>
        <v>33</v>
      </c>
      <c r="B37" s="299"/>
      <c r="C37" s="41" t="s">
        <v>87</v>
      </c>
      <c r="D37" s="84" t="str">
        <f>VNPAY_PIVOT!D37</f>
        <v/>
      </c>
      <c r="E37" s="2"/>
    </row>
    <row r="38" spans="1:5" ht="12.75" customHeight="1">
      <c r="A38" s="42">
        <f t="shared" si="0"/>
        <v>34</v>
      </c>
      <c r="B38" s="46" t="s">
        <v>91</v>
      </c>
      <c r="C38" s="41" t="s">
        <v>88</v>
      </c>
      <c r="D38" s="84" t="str">
        <f>VNPAY_PIVOT!D38</f>
        <v/>
      </c>
      <c r="E38" s="2"/>
    </row>
    <row r="39" spans="1:5" ht="12.75" customHeight="1">
      <c r="A39" s="42">
        <f t="shared" si="0"/>
        <v>35</v>
      </c>
      <c r="B39" s="46" t="s">
        <v>93</v>
      </c>
      <c r="C39" s="41" t="s">
        <v>89</v>
      </c>
      <c r="D39" s="84" t="str">
        <f>VNPAY_PIVOT!D39</f>
        <v/>
      </c>
      <c r="E39" s="2"/>
    </row>
    <row r="40" spans="1:5" ht="12.75" customHeight="1">
      <c r="A40" s="42">
        <f t="shared" si="0"/>
        <v>36</v>
      </c>
      <c r="B40" s="304" t="s">
        <v>153</v>
      </c>
      <c r="C40" s="41" t="s">
        <v>90</v>
      </c>
      <c r="D40" s="84" t="str">
        <f>VNPAY_PIVOT!D40</f>
        <v/>
      </c>
      <c r="E40" s="2"/>
    </row>
    <row r="41" spans="1:5" ht="12.75" customHeight="1">
      <c r="A41" s="42">
        <f t="shared" si="0"/>
        <v>37</v>
      </c>
      <c r="B41" s="299"/>
      <c r="C41" s="41" t="s">
        <v>92</v>
      </c>
      <c r="D41" s="84" t="str">
        <f>VNPAY_PIVOT!D41</f>
        <v/>
      </c>
      <c r="E41" s="2"/>
    </row>
    <row r="42" spans="1:5" ht="12.75" customHeight="1">
      <c r="A42" s="42">
        <f t="shared" si="0"/>
        <v>38</v>
      </c>
      <c r="B42" s="46" t="s">
        <v>152</v>
      </c>
      <c r="C42" s="41" t="s">
        <v>94</v>
      </c>
      <c r="D42" s="84" t="str">
        <f>VNPAY_PIVOT!D42</f>
        <v/>
      </c>
      <c r="E42" s="2"/>
    </row>
    <row r="43" spans="1:5" ht="12.75" customHeight="1">
      <c r="A43" s="42">
        <f t="shared" si="0"/>
        <v>39</v>
      </c>
      <c r="B43" s="46" t="s">
        <v>151</v>
      </c>
      <c r="C43" s="45" t="s">
        <v>95</v>
      </c>
      <c r="D43" s="84">
        <f>VNPAY_PIVOT!D43</f>
        <v>5040</v>
      </c>
      <c r="E43" s="2"/>
    </row>
    <row r="44" spans="1:5" ht="12.75" customHeight="1">
      <c r="A44" s="42">
        <f t="shared" si="0"/>
        <v>40</v>
      </c>
      <c r="B44" s="46" t="s">
        <v>150</v>
      </c>
      <c r="C44" s="41" t="s">
        <v>96</v>
      </c>
      <c r="D44" s="84">
        <f>VNPAY_PIVOT!D44</f>
        <v>10893</v>
      </c>
      <c r="E44" s="2"/>
    </row>
    <row r="45" spans="1:5" ht="12.75" customHeight="1">
      <c r="A45" s="42">
        <f t="shared" si="0"/>
        <v>41</v>
      </c>
      <c r="B45" s="46" t="s">
        <v>149</v>
      </c>
      <c r="C45" s="41" t="s">
        <v>97</v>
      </c>
      <c r="D45" s="84" t="str">
        <f>VNPAY_PIVOT!D45</f>
        <v/>
      </c>
      <c r="E45" s="2"/>
    </row>
    <row r="46" spans="1:5" ht="12.75" customHeight="1">
      <c r="A46" s="42">
        <f t="shared" si="0"/>
        <v>42</v>
      </c>
      <c r="B46" s="46" t="s">
        <v>148</v>
      </c>
      <c r="C46" s="41" t="s">
        <v>98</v>
      </c>
      <c r="D46" s="84" t="str">
        <f>VNPAY_PIVOT!D46</f>
        <v/>
      </c>
      <c r="E46" s="2"/>
    </row>
    <row r="47" spans="1:5" ht="12.75" customHeight="1">
      <c r="A47" s="42">
        <f t="shared" si="0"/>
        <v>43</v>
      </c>
      <c r="B47" s="46" t="s">
        <v>147</v>
      </c>
      <c r="C47" s="41" t="s">
        <v>99</v>
      </c>
      <c r="D47" s="84" t="str">
        <f>VNPAY_PIVOT!D47</f>
        <v/>
      </c>
      <c r="E47" s="2"/>
    </row>
    <row r="48" spans="1:5" ht="12.75" customHeight="1">
      <c r="A48" s="42">
        <f t="shared" si="0"/>
        <v>44</v>
      </c>
      <c r="B48" s="46" t="s">
        <v>146</v>
      </c>
      <c r="C48" s="41" t="s">
        <v>100</v>
      </c>
      <c r="D48" s="84" t="str">
        <f>VNPAY_PIVOT!D48</f>
        <v/>
      </c>
      <c r="E48" s="2"/>
    </row>
    <row r="49" spans="1:6" ht="12.75" customHeight="1">
      <c r="A49" s="42">
        <f t="shared" si="0"/>
        <v>45</v>
      </c>
      <c r="B49" s="44" t="s">
        <v>145</v>
      </c>
      <c r="C49" s="45" t="s">
        <v>101</v>
      </c>
      <c r="D49" s="84" t="str">
        <f>VNPAY_PIVOT!D49</f>
        <v/>
      </c>
      <c r="E49" s="2"/>
    </row>
    <row r="50" spans="1:6" ht="12.75" customHeight="1">
      <c r="A50" s="42">
        <f t="shared" si="0"/>
        <v>46</v>
      </c>
      <c r="B50" s="305" t="s">
        <v>144</v>
      </c>
      <c r="C50" s="41" t="s">
        <v>102</v>
      </c>
      <c r="D50" s="84" t="str">
        <f>VNPAY_PIVOT!D50</f>
        <v/>
      </c>
      <c r="E50" s="2"/>
    </row>
    <row r="51" spans="1:6" ht="12.75" customHeight="1">
      <c r="A51" s="42">
        <f t="shared" si="0"/>
        <v>47</v>
      </c>
      <c r="B51" s="306"/>
      <c r="C51" s="41" t="s">
        <v>103</v>
      </c>
      <c r="D51" s="84">
        <f>VNPAY_PIVOT!D51</f>
        <v>5735</v>
      </c>
      <c r="E51" s="2"/>
    </row>
    <row r="52" spans="1:6" ht="12.75" customHeight="1">
      <c r="A52" s="42">
        <f t="shared" si="0"/>
        <v>48</v>
      </c>
      <c r="B52" s="307"/>
      <c r="C52" s="41" t="s">
        <v>104</v>
      </c>
      <c r="D52" s="84" t="str">
        <f>VNPAY_PIVOT!D52</f>
        <v/>
      </c>
      <c r="E52" s="2"/>
    </row>
    <row r="53" spans="1:6" ht="12.75" customHeight="1">
      <c r="A53" s="42">
        <f t="shared" si="0"/>
        <v>49</v>
      </c>
      <c r="B53" s="46" t="s">
        <v>109</v>
      </c>
      <c r="C53" s="45" t="s">
        <v>105</v>
      </c>
      <c r="D53" s="84" t="str">
        <f>VNPAY_PIVOT!D53</f>
        <v/>
      </c>
      <c r="E53" s="2"/>
    </row>
    <row r="54" spans="1:6" ht="12.75" customHeight="1">
      <c r="A54" s="42">
        <f t="shared" si="0"/>
        <v>50</v>
      </c>
      <c r="B54" s="44" t="s">
        <v>111</v>
      </c>
      <c r="C54" s="41" t="s">
        <v>106</v>
      </c>
      <c r="D54" s="84">
        <f>VNPAY_PIVOT!D54</f>
        <v>220</v>
      </c>
      <c r="E54" s="2"/>
    </row>
    <row r="55" spans="1:6" ht="12.75" customHeight="1">
      <c r="A55" s="42">
        <f t="shared" si="0"/>
        <v>51</v>
      </c>
      <c r="B55" s="44" t="s">
        <v>113</v>
      </c>
      <c r="C55" s="41" t="s">
        <v>107</v>
      </c>
      <c r="D55" s="84" t="str">
        <f>VNPAY_PIVOT!D55</f>
        <v/>
      </c>
      <c r="E55" s="2"/>
    </row>
    <row r="56" spans="1:6" ht="12.75" customHeight="1">
      <c r="A56" s="42">
        <f t="shared" si="0"/>
        <v>52</v>
      </c>
      <c r="B56" s="46" t="s">
        <v>143</v>
      </c>
      <c r="C56" s="41" t="s">
        <v>108</v>
      </c>
      <c r="D56" s="84" t="str">
        <f>VNPAY_PIVOT!D56</f>
        <v/>
      </c>
      <c r="E56" s="2"/>
    </row>
    <row r="57" spans="1:6" ht="12.75" customHeight="1">
      <c r="A57" s="42">
        <f t="shared" si="0"/>
        <v>53</v>
      </c>
      <c r="B57" s="46" t="s">
        <v>116</v>
      </c>
      <c r="C57" s="41" t="s">
        <v>110</v>
      </c>
      <c r="D57" s="84" t="str">
        <f>VNPAY_PIVOT!D57</f>
        <v/>
      </c>
      <c r="E57" s="2"/>
    </row>
    <row r="58" spans="1:6" ht="12.75" customHeight="1">
      <c r="A58" s="42">
        <f t="shared" si="0"/>
        <v>54</v>
      </c>
      <c r="B58" s="46" t="s">
        <v>118</v>
      </c>
      <c r="C58" s="41" t="s">
        <v>112</v>
      </c>
      <c r="D58" s="84" t="str">
        <f>VNPAY_PIVOT!D58</f>
        <v/>
      </c>
      <c r="E58" s="2"/>
    </row>
    <row r="59" spans="1:6" ht="12.75" customHeight="1">
      <c r="A59" s="42">
        <f t="shared" si="0"/>
        <v>55</v>
      </c>
      <c r="B59" s="44" t="s">
        <v>120</v>
      </c>
      <c r="C59" s="41" t="s">
        <v>114</v>
      </c>
      <c r="D59" s="84" t="str">
        <f>VNPAY_PIVOT!D59</f>
        <v/>
      </c>
      <c r="E59" s="2"/>
    </row>
    <row r="60" spans="1:6" ht="12.75" customHeight="1">
      <c r="A60" s="42">
        <f t="shared" si="0"/>
        <v>56</v>
      </c>
      <c r="B60" s="305" t="s">
        <v>122</v>
      </c>
      <c r="C60" s="45" t="s">
        <v>115</v>
      </c>
      <c r="D60" s="84">
        <f>VNPAY_PIVOT!D60</f>
        <v>1504</v>
      </c>
      <c r="E60" s="2"/>
    </row>
    <row r="61" spans="1:6" ht="12.75" customHeight="1">
      <c r="A61" s="42">
        <f t="shared" si="0"/>
        <v>57</v>
      </c>
      <c r="B61" s="306"/>
      <c r="C61" s="41" t="s">
        <v>117</v>
      </c>
      <c r="D61" s="84" t="str">
        <f>VNPAY_PIVOT!D61</f>
        <v/>
      </c>
      <c r="E61" s="2"/>
      <c r="F61" s="1" t="s">
        <v>407</v>
      </c>
    </row>
    <row r="62" spans="1:6" ht="12.75" customHeight="1">
      <c r="A62" s="42">
        <f t="shared" si="0"/>
        <v>58</v>
      </c>
      <c r="B62" s="307"/>
      <c r="C62" s="41" t="s">
        <v>119</v>
      </c>
      <c r="D62" s="84" t="str">
        <f>VNPAY_PIVOT!D62</f>
        <v/>
      </c>
      <c r="E62" s="2"/>
      <c r="F62" s="1" t="s">
        <v>407</v>
      </c>
    </row>
    <row r="63" spans="1:6" ht="12.75" customHeight="1">
      <c r="A63" s="42">
        <f t="shared" si="0"/>
        <v>59</v>
      </c>
      <c r="B63" s="44" t="s">
        <v>126</v>
      </c>
      <c r="C63" s="41" t="s">
        <v>121</v>
      </c>
      <c r="D63" s="84" t="str">
        <f>VNPAY_PIVOT!D63</f>
        <v/>
      </c>
      <c r="E63" s="2"/>
      <c r="F63" s="1" t="s">
        <v>407</v>
      </c>
    </row>
    <row r="64" spans="1:6" ht="12.75" customHeight="1">
      <c r="A64" s="42">
        <f t="shared" si="0"/>
        <v>60</v>
      </c>
      <c r="B64" s="43"/>
      <c r="C64" s="41" t="s">
        <v>123</v>
      </c>
      <c r="D64" s="84" t="str">
        <f>VNPAY_PIVOT!D64</f>
        <v/>
      </c>
      <c r="E64" s="2"/>
      <c r="F64" s="1" t="s">
        <v>407</v>
      </c>
    </row>
    <row r="65" spans="1:6" ht="12.75" customHeight="1">
      <c r="A65" s="42">
        <f t="shared" si="0"/>
        <v>61</v>
      </c>
      <c r="B65" s="33"/>
      <c r="C65" s="41" t="s">
        <v>124</v>
      </c>
      <c r="D65" s="84" t="str">
        <f>VNPAY_PIVOT!D65</f>
        <v/>
      </c>
      <c r="E65" s="2"/>
      <c r="F65" s="1" t="s">
        <v>407</v>
      </c>
    </row>
    <row r="66" spans="1:6" ht="12.75" customHeight="1">
      <c r="A66" s="40">
        <f t="shared" si="0"/>
        <v>62</v>
      </c>
      <c r="B66" s="33"/>
      <c r="C66" s="39" t="s">
        <v>125</v>
      </c>
      <c r="D66" s="84" t="str">
        <f>VNPAY_PIVOT!D66</f>
        <v/>
      </c>
      <c r="E66" s="2"/>
      <c r="F66" s="1" t="s">
        <v>407</v>
      </c>
    </row>
    <row r="67" spans="1:6" ht="12.75" customHeight="1">
      <c r="A67" s="83">
        <f t="shared" si="0"/>
        <v>63</v>
      </c>
      <c r="B67" s="84"/>
      <c r="C67" s="121" t="s">
        <v>127</v>
      </c>
      <c r="D67" s="84" t="str">
        <f>VNPAY_PIVOT!D67</f>
        <v/>
      </c>
      <c r="E67" s="2"/>
    </row>
    <row r="68" spans="1:6" ht="12.75" customHeight="1">
      <c r="A68" s="33"/>
      <c r="B68" s="33"/>
      <c r="C68" s="79" t="s">
        <v>426</v>
      </c>
      <c r="D68" s="84">
        <f>VNPAY_PIVOT!D68</f>
        <v>660</v>
      </c>
    </row>
    <row r="69" spans="1:6" ht="12.75" customHeight="1">
      <c r="A69" s="33"/>
      <c r="B69" s="33"/>
      <c r="C69" s="33"/>
      <c r="D69" s="33"/>
    </row>
    <row r="70" spans="1:6" ht="12.75" customHeight="1">
      <c r="A70" s="33"/>
      <c r="B70" s="33"/>
      <c r="C70" s="33"/>
      <c r="D70" s="33"/>
    </row>
    <row r="71" spans="1:6" ht="12.75" customHeight="1">
      <c r="A71" s="33"/>
      <c r="B71" s="33"/>
      <c r="C71" s="33"/>
      <c r="D71" s="33"/>
    </row>
    <row r="72" spans="1:6" ht="12.75" customHeight="1">
      <c r="A72" s="33"/>
      <c r="B72" s="33"/>
      <c r="C72" s="33"/>
      <c r="D72" s="33"/>
    </row>
    <row r="73" spans="1:6" ht="12.75" customHeight="1">
      <c r="A73" s="33"/>
      <c r="B73" s="33"/>
      <c r="C73" s="33"/>
      <c r="D73" s="33"/>
    </row>
    <row r="74" spans="1:6" ht="12.75" customHeight="1">
      <c r="A74" s="33"/>
      <c r="B74" s="33"/>
      <c r="C74" s="33"/>
      <c r="D74" s="33"/>
    </row>
    <row r="75" spans="1:6" ht="12.75" customHeight="1">
      <c r="A75" s="33"/>
      <c r="B75" s="33"/>
      <c r="C75" s="33"/>
      <c r="D75" s="33"/>
    </row>
    <row r="76" spans="1:6" ht="12.75" customHeight="1">
      <c r="A76" s="33"/>
      <c r="B76" s="33"/>
      <c r="C76" s="33"/>
      <c r="D76" s="33"/>
    </row>
    <row r="77" spans="1:6" ht="12.75" customHeight="1">
      <c r="A77" s="33"/>
      <c r="B77" s="33"/>
      <c r="C77" s="33"/>
      <c r="D77" s="33"/>
    </row>
    <row r="78" spans="1:6" ht="12.75" customHeight="1">
      <c r="A78" s="33"/>
      <c r="B78" s="33"/>
      <c r="C78" s="33"/>
      <c r="D78" s="33"/>
    </row>
    <row r="79" spans="1:6" ht="12.75" customHeight="1">
      <c r="A79" s="33"/>
      <c r="B79" s="33"/>
      <c r="C79" s="33"/>
      <c r="D79" s="33"/>
    </row>
    <row r="80" spans="1:6" ht="12.75" customHeight="1">
      <c r="A80" s="33"/>
      <c r="B80" s="33"/>
      <c r="C80" s="33"/>
      <c r="D80" s="33"/>
    </row>
    <row r="81" spans="1:4" ht="12.75" customHeight="1">
      <c r="A81" s="33"/>
      <c r="B81" s="33"/>
      <c r="C81" s="33"/>
      <c r="D81" s="33"/>
    </row>
    <row r="82" spans="1:4" ht="12.75" customHeight="1">
      <c r="A82" s="33"/>
      <c r="B82" s="33"/>
      <c r="C82" s="33"/>
      <c r="D82" s="33"/>
    </row>
    <row r="83" spans="1:4" ht="12.75" customHeight="1">
      <c r="A83" s="33"/>
      <c r="B83" s="33"/>
      <c r="C83" s="33"/>
      <c r="D83" s="33"/>
    </row>
    <row r="84" spans="1:4" ht="12.75" customHeight="1">
      <c r="A84" s="33"/>
      <c r="B84" s="33"/>
      <c r="C84" s="33"/>
      <c r="D84" s="33"/>
    </row>
    <row r="85" spans="1:4" ht="12.75" customHeight="1">
      <c r="A85" s="33"/>
      <c r="B85" s="33"/>
      <c r="C85" s="33"/>
      <c r="D85" s="33"/>
    </row>
    <row r="86" spans="1:4" ht="12.75" customHeight="1">
      <c r="A86" s="33"/>
      <c r="B86" s="33"/>
      <c r="C86" s="33"/>
      <c r="D86" s="33"/>
    </row>
    <row r="87" spans="1:4" ht="12.75" customHeight="1">
      <c r="A87" s="33"/>
      <c r="B87" s="33"/>
      <c r="C87" s="33"/>
      <c r="D87" s="33"/>
    </row>
    <row r="88" spans="1:4" ht="12.75" customHeight="1">
      <c r="A88" s="33"/>
      <c r="B88" s="33"/>
      <c r="C88" s="33"/>
      <c r="D88" s="33"/>
    </row>
    <row r="89" spans="1:4" ht="12.75" customHeight="1">
      <c r="A89" s="33"/>
      <c r="B89" s="33"/>
      <c r="C89" s="33"/>
      <c r="D89" s="33"/>
    </row>
    <row r="90" spans="1:4" ht="12.75" customHeight="1">
      <c r="A90" s="33"/>
      <c r="B90" s="33"/>
      <c r="C90" s="33"/>
      <c r="D90" s="33"/>
    </row>
    <row r="91" spans="1:4" ht="12.75" customHeight="1">
      <c r="A91" s="33"/>
      <c r="B91" s="33"/>
      <c r="C91" s="33"/>
      <c r="D91" s="33"/>
    </row>
    <row r="92" spans="1:4" ht="12.75" customHeight="1">
      <c r="A92" s="33"/>
      <c r="B92" s="33"/>
      <c r="C92" s="33"/>
      <c r="D92" s="33"/>
    </row>
    <row r="93" spans="1:4" ht="12.75" customHeight="1">
      <c r="A93" s="33"/>
      <c r="B93" s="33"/>
      <c r="C93" s="33"/>
      <c r="D93" s="33"/>
    </row>
    <row r="94" spans="1:4" ht="12.75" customHeight="1">
      <c r="A94" s="33"/>
      <c r="B94" s="33"/>
      <c r="C94" s="33"/>
      <c r="D94" s="33"/>
    </row>
    <row r="95" spans="1:4" ht="12.75" customHeight="1">
      <c r="A95" s="33"/>
      <c r="B95" s="33"/>
      <c r="C95" s="33"/>
      <c r="D95" s="33"/>
    </row>
    <row r="96" spans="1:4" ht="12.75" customHeight="1">
      <c r="A96" s="33"/>
      <c r="B96" s="33"/>
      <c r="C96" s="33"/>
      <c r="D96" s="33"/>
    </row>
    <row r="97" spans="1:4" ht="12.75" customHeight="1">
      <c r="A97" s="33"/>
      <c r="B97" s="33"/>
      <c r="C97" s="33"/>
      <c r="D97" s="33"/>
    </row>
    <row r="98" spans="1:4" ht="12.75" customHeight="1">
      <c r="A98" s="33"/>
      <c r="B98" s="33"/>
      <c r="C98" s="33"/>
      <c r="D98" s="33"/>
    </row>
    <row r="99" spans="1:4" ht="12.75" customHeight="1">
      <c r="A99" s="33"/>
      <c r="B99" s="33"/>
      <c r="C99" s="33"/>
      <c r="D99" s="33"/>
    </row>
    <row r="100" spans="1:4" ht="12.75" customHeight="1">
      <c r="A100" s="33"/>
      <c r="B100" s="33"/>
      <c r="C100" s="33"/>
      <c r="D100" s="33"/>
    </row>
    <row r="101" spans="1:4" ht="12.75" customHeight="1">
      <c r="A101" s="33"/>
      <c r="B101" s="33"/>
      <c r="C101" s="33"/>
      <c r="D101" s="33"/>
    </row>
    <row r="102" spans="1:4" ht="12.75" customHeight="1">
      <c r="A102" s="33"/>
      <c r="B102" s="33"/>
      <c r="C102" s="33"/>
      <c r="D102" s="33"/>
    </row>
    <row r="103" spans="1:4" ht="12.75" customHeight="1">
      <c r="A103" s="33"/>
      <c r="B103" s="33"/>
      <c r="C103" s="33"/>
      <c r="D103" s="33"/>
    </row>
    <row r="104" spans="1:4" ht="12.75" customHeight="1">
      <c r="A104" s="33"/>
      <c r="B104" s="33"/>
      <c r="C104" s="33"/>
      <c r="D104" s="33"/>
    </row>
    <row r="105" spans="1:4" ht="12.75" customHeight="1">
      <c r="A105" s="33"/>
      <c r="B105" s="33"/>
      <c r="C105" s="33"/>
      <c r="D105" s="33"/>
    </row>
    <row r="106" spans="1:4" ht="12.75" customHeight="1">
      <c r="A106" s="33"/>
      <c r="B106" s="33"/>
      <c r="C106" s="33"/>
      <c r="D106" s="33"/>
    </row>
    <row r="107" spans="1:4" ht="12.75" customHeight="1">
      <c r="A107" s="33"/>
      <c r="B107" s="33"/>
      <c r="C107" s="33"/>
      <c r="D107" s="33"/>
    </row>
    <row r="108" spans="1:4" ht="12.75" customHeight="1">
      <c r="A108" s="33"/>
      <c r="B108" s="33"/>
      <c r="C108" s="33"/>
      <c r="D108" s="33"/>
    </row>
    <row r="109" spans="1:4" ht="12.75" customHeight="1">
      <c r="A109" s="33"/>
      <c r="B109" s="33"/>
      <c r="C109" s="33"/>
      <c r="D109" s="33"/>
    </row>
    <row r="110" spans="1:4" ht="12.75" customHeight="1">
      <c r="A110" s="33"/>
      <c r="B110" s="33"/>
      <c r="C110" s="33"/>
      <c r="D110" s="33"/>
    </row>
    <row r="111" spans="1:4" ht="12.75" customHeight="1">
      <c r="A111" s="33"/>
      <c r="B111" s="33"/>
      <c r="C111" s="33"/>
      <c r="D111" s="33"/>
    </row>
    <row r="112" spans="1:4" ht="12.75" customHeight="1">
      <c r="A112" s="33"/>
      <c r="B112" s="33"/>
      <c r="C112" s="33"/>
      <c r="D112" s="33"/>
    </row>
    <row r="113" spans="1:4" ht="12.75" customHeight="1">
      <c r="A113" s="33"/>
      <c r="B113" s="33"/>
      <c r="C113" s="33"/>
      <c r="D113" s="33"/>
    </row>
    <row r="114" spans="1:4" ht="12.75" customHeight="1">
      <c r="A114" s="33"/>
      <c r="B114" s="33"/>
      <c r="C114" s="33"/>
      <c r="D114" s="33"/>
    </row>
    <row r="115" spans="1:4" ht="12.75" customHeight="1">
      <c r="A115" s="33"/>
      <c r="B115" s="33"/>
      <c r="C115" s="33"/>
      <c r="D115" s="33"/>
    </row>
    <row r="116" spans="1:4" ht="12.75" customHeight="1">
      <c r="A116" s="33"/>
      <c r="B116" s="33"/>
      <c r="C116" s="33"/>
      <c r="D116" s="33"/>
    </row>
    <row r="117" spans="1:4" ht="12.75" customHeight="1">
      <c r="A117" s="33"/>
      <c r="B117" s="33"/>
      <c r="C117" s="33"/>
      <c r="D117" s="33"/>
    </row>
    <row r="118" spans="1:4" ht="12.75" customHeight="1">
      <c r="A118" s="33"/>
      <c r="B118" s="33"/>
      <c r="C118" s="33"/>
      <c r="D118" s="33"/>
    </row>
    <row r="119" spans="1:4" ht="12.75" customHeight="1">
      <c r="A119" s="33"/>
      <c r="B119" s="33"/>
      <c r="C119" s="33"/>
      <c r="D119" s="33"/>
    </row>
    <row r="120" spans="1:4" ht="12.75" customHeight="1">
      <c r="A120" s="33"/>
      <c r="B120" s="33"/>
      <c r="C120" s="33"/>
      <c r="D120" s="33"/>
    </row>
    <row r="121" spans="1:4" ht="12.75" customHeight="1">
      <c r="A121" s="33"/>
      <c r="B121" s="33"/>
      <c r="C121" s="33"/>
      <c r="D121" s="33"/>
    </row>
    <row r="122" spans="1:4" ht="12.75" customHeight="1">
      <c r="A122" s="33"/>
      <c r="B122" s="33"/>
      <c r="C122" s="33"/>
      <c r="D122" s="33"/>
    </row>
    <row r="123" spans="1:4" ht="12.75" customHeight="1">
      <c r="A123" s="33"/>
      <c r="B123" s="33"/>
      <c r="C123" s="33"/>
      <c r="D123" s="33"/>
    </row>
    <row r="124" spans="1:4" ht="12.75" customHeight="1">
      <c r="A124" s="33"/>
      <c r="B124" s="33"/>
      <c r="C124" s="33"/>
      <c r="D124" s="33"/>
    </row>
    <row r="125" spans="1:4" ht="12.75" customHeight="1">
      <c r="A125" s="33"/>
      <c r="B125" s="33"/>
      <c r="C125" s="33"/>
      <c r="D125" s="33"/>
    </row>
    <row r="126" spans="1:4" ht="12.75" customHeight="1">
      <c r="A126" s="33"/>
      <c r="B126" s="33"/>
      <c r="C126" s="33"/>
      <c r="D126" s="33"/>
    </row>
    <row r="127" spans="1:4" ht="12.75" customHeight="1">
      <c r="A127" s="33"/>
      <c r="B127" s="33"/>
      <c r="C127" s="33"/>
      <c r="D127" s="33"/>
    </row>
    <row r="128" spans="1:4" ht="12.75" customHeight="1">
      <c r="A128" s="33"/>
      <c r="B128" s="33"/>
      <c r="C128" s="33"/>
      <c r="D128" s="33"/>
    </row>
    <row r="129" spans="1:4" ht="12.75" customHeight="1">
      <c r="A129" s="33"/>
      <c r="B129" s="33"/>
      <c r="C129" s="33"/>
      <c r="D129" s="33"/>
    </row>
    <row r="130" spans="1:4" ht="12.75" customHeight="1">
      <c r="A130" s="33"/>
      <c r="B130" s="33"/>
      <c r="C130" s="33"/>
      <c r="D130" s="33"/>
    </row>
    <row r="131" spans="1:4" ht="12.75" customHeight="1">
      <c r="A131" s="33"/>
      <c r="B131" s="33"/>
      <c r="C131" s="33"/>
      <c r="D131" s="33"/>
    </row>
    <row r="132" spans="1:4" ht="12.75" customHeight="1">
      <c r="A132" s="33"/>
      <c r="B132" s="33"/>
      <c r="C132" s="33"/>
      <c r="D132" s="33"/>
    </row>
    <row r="133" spans="1:4" ht="12.75" customHeight="1">
      <c r="A133" s="33"/>
      <c r="B133" s="33"/>
      <c r="C133" s="33"/>
      <c r="D133" s="33"/>
    </row>
    <row r="134" spans="1:4" ht="12.75" customHeight="1">
      <c r="A134" s="33"/>
      <c r="B134" s="33"/>
      <c r="C134" s="33"/>
      <c r="D134" s="33"/>
    </row>
    <row r="135" spans="1:4" ht="12.75" customHeight="1">
      <c r="A135" s="33"/>
      <c r="B135" s="33"/>
      <c r="C135" s="33"/>
      <c r="D135" s="33"/>
    </row>
    <row r="136" spans="1:4" ht="12.75" customHeight="1">
      <c r="A136" s="33"/>
      <c r="B136" s="33"/>
      <c r="C136" s="33"/>
      <c r="D136" s="33"/>
    </row>
    <row r="137" spans="1:4" ht="12.75" customHeight="1">
      <c r="A137" s="33"/>
      <c r="B137" s="33"/>
      <c r="C137" s="33"/>
      <c r="D137" s="33"/>
    </row>
    <row r="138" spans="1:4" ht="12.75" customHeight="1">
      <c r="A138" s="33"/>
      <c r="B138" s="33"/>
      <c r="C138" s="33"/>
      <c r="D138" s="33"/>
    </row>
    <row r="139" spans="1:4" ht="12.75" customHeight="1">
      <c r="A139" s="33"/>
      <c r="B139" s="33"/>
      <c r="C139" s="33"/>
      <c r="D139" s="33"/>
    </row>
    <row r="140" spans="1:4" ht="12.75" customHeight="1">
      <c r="A140" s="33"/>
      <c r="B140" s="33"/>
      <c r="C140" s="33"/>
      <c r="D140" s="33"/>
    </row>
    <row r="141" spans="1:4" ht="12.75" customHeight="1">
      <c r="A141" s="33"/>
      <c r="B141" s="33"/>
      <c r="C141" s="33"/>
      <c r="D141" s="33"/>
    </row>
    <row r="142" spans="1:4" ht="12.75" customHeight="1">
      <c r="A142" s="33"/>
      <c r="B142" s="33"/>
      <c r="C142" s="33"/>
      <c r="D142" s="33"/>
    </row>
    <row r="143" spans="1:4" ht="12.75" customHeight="1">
      <c r="A143" s="33"/>
      <c r="B143" s="33"/>
      <c r="C143" s="33"/>
      <c r="D143" s="33"/>
    </row>
    <row r="144" spans="1:4" ht="12.75" customHeight="1">
      <c r="A144" s="33"/>
      <c r="B144" s="33"/>
      <c r="C144" s="33"/>
      <c r="D144" s="33"/>
    </row>
    <row r="145" spans="1:4" ht="12.75" customHeight="1">
      <c r="A145" s="33"/>
      <c r="B145" s="33"/>
      <c r="C145" s="33"/>
      <c r="D145" s="33"/>
    </row>
    <row r="146" spans="1:4" ht="12.75" customHeight="1">
      <c r="A146" s="33"/>
      <c r="B146" s="33"/>
      <c r="C146" s="33"/>
      <c r="D146" s="33"/>
    </row>
    <row r="147" spans="1:4" ht="12.75" customHeight="1">
      <c r="A147" s="33"/>
      <c r="B147" s="33"/>
      <c r="C147" s="33"/>
      <c r="D147" s="33"/>
    </row>
    <row r="148" spans="1:4" ht="12.75" customHeight="1">
      <c r="A148" s="33"/>
      <c r="B148" s="33"/>
      <c r="C148" s="33"/>
      <c r="D148" s="33"/>
    </row>
    <row r="149" spans="1:4" ht="12.75" customHeight="1">
      <c r="A149" s="33"/>
      <c r="B149" s="33"/>
      <c r="C149" s="33"/>
      <c r="D149" s="33"/>
    </row>
    <row r="150" spans="1:4" ht="12.75" customHeight="1">
      <c r="A150" s="33"/>
      <c r="B150" s="33"/>
      <c r="C150" s="33"/>
      <c r="D150" s="33"/>
    </row>
    <row r="151" spans="1:4" ht="12.75" customHeight="1">
      <c r="A151" s="33"/>
      <c r="B151" s="33"/>
      <c r="C151" s="33"/>
      <c r="D151" s="33"/>
    </row>
    <row r="152" spans="1:4" ht="12.75" customHeight="1">
      <c r="A152" s="33"/>
      <c r="B152" s="33"/>
      <c r="C152" s="33"/>
      <c r="D152" s="33"/>
    </row>
    <row r="153" spans="1:4" ht="12.75" customHeight="1">
      <c r="A153" s="33"/>
      <c r="B153" s="33"/>
      <c r="C153" s="33"/>
      <c r="D153" s="33"/>
    </row>
    <row r="154" spans="1:4" ht="12.75" customHeight="1">
      <c r="A154" s="33"/>
      <c r="B154" s="33"/>
      <c r="C154" s="33"/>
      <c r="D154" s="33"/>
    </row>
    <row r="155" spans="1:4" ht="12.75" customHeight="1">
      <c r="A155" s="33"/>
      <c r="B155" s="33"/>
      <c r="C155" s="33"/>
      <c r="D155" s="33"/>
    </row>
    <row r="156" spans="1:4" ht="12.75" customHeight="1">
      <c r="A156" s="33"/>
      <c r="B156" s="33"/>
      <c r="C156" s="33"/>
      <c r="D156" s="33"/>
    </row>
    <row r="157" spans="1:4" ht="12.75" customHeight="1">
      <c r="A157" s="33"/>
      <c r="B157" s="33"/>
      <c r="C157" s="33"/>
      <c r="D157" s="33"/>
    </row>
    <row r="158" spans="1:4" ht="12.75" customHeight="1">
      <c r="A158" s="33"/>
      <c r="B158" s="33"/>
      <c r="C158" s="33"/>
      <c r="D158" s="33"/>
    </row>
    <row r="159" spans="1:4" ht="12.75" customHeight="1">
      <c r="A159" s="33"/>
      <c r="B159" s="33"/>
      <c r="C159" s="33"/>
      <c r="D159" s="33"/>
    </row>
    <row r="160" spans="1:4" ht="12.75" customHeight="1">
      <c r="A160" s="33"/>
      <c r="B160" s="33"/>
      <c r="C160" s="33"/>
      <c r="D160" s="33"/>
    </row>
    <row r="161" spans="1:4" ht="12.75" customHeight="1">
      <c r="A161" s="33"/>
      <c r="B161" s="33"/>
      <c r="C161" s="33"/>
      <c r="D161" s="33"/>
    </row>
    <row r="162" spans="1:4" ht="12.75" customHeight="1">
      <c r="A162" s="33"/>
      <c r="B162" s="33"/>
      <c r="C162" s="33"/>
      <c r="D162" s="33"/>
    </row>
    <row r="163" spans="1:4" ht="12.75" customHeight="1">
      <c r="A163" s="33"/>
      <c r="B163" s="33"/>
      <c r="C163" s="33"/>
      <c r="D163" s="33"/>
    </row>
    <row r="164" spans="1:4" ht="12.75" customHeight="1">
      <c r="A164" s="33"/>
      <c r="B164" s="33"/>
      <c r="C164" s="33"/>
      <c r="D164" s="33"/>
    </row>
    <row r="165" spans="1:4" ht="12.75" customHeight="1">
      <c r="A165" s="33"/>
      <c r="B165" s="33"/>
      <c r="C165" s="33"/>
      <c r="D165" s="33"/>
    </row>
    <row r="166" spans="1:4" ht="12.75" customHeight="1">
      <c r="A166" s="33"/>
      <c r="B166" s="33"/>
      <c r="C166" s="33"/>
      <c r="D166" s="33"/>
    </row>
    <row r="167" spans="1:4" ht="12.75" customHeight="1">
      <c r="A167" s="33"/>
      <c r="B167" s="33"/>
      <c r="C167" s="33"/>
      <c r="D167" s="33"/>
    </row>
    <row r="168" spans="1:4" ht="12.75" customHeight="1">
      <c r="A168" s="33"/>
      <c r="B168" s="33"/>
      <c r="C168" s="33"/>
      <c r="D168" s="33"/>
    </row>
    <row r="169" spans="1:4" ht="12.75" customHeight="1">
      <c r="A169" s="33"/>
      <c r="B169" s="33"/>
      <c r="C169" s="33"/>
      <c r="D169" s="33"/>
    </row>
    <row r="170" spans="1:4" ht="12.75" customHeight="1">
      <c r="A170" s="33"/>
      <c r="B170" s="33"/>
      <c r="C170" s="33"/>
      <c r="D170" s="33"/>
    </row>
    <row r="171" spans="1:4" ht="12.75" customHeight="1">
      <c r="A171" s="33"/>
      <c r="B171" s="33"/>
      <c r="C171" s="33"/>
      <c r="D171" s="33"/>
    </row>
    <row r="172" spans="1:4" ht="12.75" customHeight="1">
      <c r="A172" s="33"/>
      <c r="B172" s="33"/>
      <c r="C172" s="33"/>
      <c r="D172" s="33"/>
    </row>
    <row r="173" spans="1:4" ht="12.75" customHeight="1">
      <c r="A173" s="33"/>
      <c r="B173" s="33"/>
      <c r="C173" s="33"/>
      <c r="D173" s="33"/>
    </row>
    <row r="174" spans="1:4" ht="12.75" customHeight="1">
      <c r="A174" s="33"/>
      <c r="B174" s="33"/>
      <c r="C174" s="33"/>
      <c r="D174" s="33"/>
    </row>
    <row r="175" spans="1:4" ht="12.75" customHeight="1">
      <c r="A175" s="33"/>
      <c r="B175" s="33"/>
      <c r="C175" s="33"/>
      <c r="D175" s="33"/>
    </row>
    <row r="176" spans="1:4" ht="12.75" customHeight="1">
      <c r="A176" s="33"/>
      <c r="B176" s="33"/>
      <c r="C176" s="33"/>
      <c r="D176" s="33"/>
    </row>
    <row r="177" spans="1:4" ht="12.75" customHeight="1">
      <c r="A177" s="33"/>
      <c r="B177" s="33"/>
      <c r="C177" s="33"/>
      <c r="D177" s="33"/>
    </row>
    <row r="178" spans="1:4" ht="12.75" customHeight="1">
      <c r="A178" s="33"/>
      <c r="B178" s="33"/>
      <c r="C178" s="33"/>
      <c r="D178" s="33"/>
    </row>
    <row r="179" spans="1:4" ht="12.75" customHeight="1">
      <c r="A179" s="33"/>
      <c r="B179" s="33"/>
      <c r="C179" s="33"/>
      <c r="D179" s="33"/>
    </row>
    <row r="180" spans="1:4" ht="12.75" customHeight="1">
      <c r="A180" s="33"/>
      <c r="B180" s="33"/>
      <c r="C180" s="33"/>
      <c r="D180" s="33"/>
    </row>
    <row r="181" spans="1:4" ht="12.75" customHeight="1">
      <c r="A181" s="33"/>
      <c r="B181" s="33"/>
      <c r="C181" s="33"/>
      <c r="D181" s="33"/>
    </row>
    <row r="182" spans="1:4" ht="12.75" customHeight="1">
      <c r="A182" s="33"/>
      <c r="B182" s="33"/>
      <c r="C182" s="33"/>
      <c r="D182" s="33"/>
    </row>
    <row r="183" spans="1:4" ht="12.75" customHeight="1">
      <c r="A183" s="33"/>
      <c r="B183" s="33"/>
      <c r="C183" s="33"/>
      <c r="D183" s="33"/>
    </row>
    <row r="184" spans="1:4" ht="12.75" customHeight="1">
      <c r="A184" s="33"/>
      <c r="B184" s="33"/>
      <c r="C184" s="33"/>
      <c r="D184" s="33"/>
    </row>
    <row r="185" spans="1:4" ht="12.75" customHeight="1">
      <c r="A185" s="33"/>
      <c r="B185" s="33"/>
      <c r="C185" s="33"/>
      <c r="D185" s="33"/>
    </row>
    <row r="186" spans="1:4" ht="12.75" customHeight="1">
      <c r="A186" s="33"/>
      <c r="B186" s="33"/>
      <c r="C186" s="33"/>
      <c r="D186" s="33"/>
    </row>
    <row r="187" spans="1:4" ht="12.75" customHeight="1">
      <c r="A187" s="33"/>
      <c r="B187" s="33"/>
      <c r="C187" s="33"/>
      <c r="D187" s="33"/>
    </row>
    <row r="188" spans="1:4" ht="12.75" customHeight="1">
      <c r="A188" s="33"/>
      <c r="B188" s="33"/>
      <c r="C188" s="33"/>
      <c r="D188" s="33"/>
    </row>
    <row r="189" spans="1:4" ht="12.75" customHeight="1">
      <c r="A189" s="33"/>
      <c r="B189" s="33"/>
      <c r="C189" s="33"/>
      <c r="D189" s="33"/>
    </row>
    <row r="190" spans="1:4" ht="12.75" customHeight="1">
      <c r="A190" s="33"/>
      <c r="B190" s="33"/>
      <c r="C190" s="33"/>
      <c r="D190" s="33"/>
    </row>
    <row r="191" spans="1:4" ht="12.75" customHeight="1">
      <c r="A191" s="33"/>
      <c r="B191" s="33"/>
      <c r="C191" s="33"/>
      <c r="D191" s="33"/>
    </row>
    <row r="192" spans="1:4" ht="12.75" customHeight="1">
      <c r="A192" s="33"/>
      <c r="B192" s="33"/>
      <c r="C192" s="33"/>
      <c r="D192" s="33"/>
    </row>
    <row r="193" spans="1:4" ht="12.75" customHeight="1">
      <c r="A193" s="33"/>
      <c r="B193" s="33"/>
      <c r="C193" s="33"/>
      <c r="D193" s="33"/>
    </row>
    <row r="194" spans="1:4" ht="12.75" customHeight="1">
      <c r="A194" s="33"/>
      <c r="B194" s="33"/>
      <c r="C194" s="33"/>
      <c r="D194" s="33"/>
    </row>
    <row r="195" spans="1:4" ht="12.75" customHeight="1">
      <c r="A195" s="33"/>
      <c r="B195" s="33"/>
      <c r="C195" s="33"/>
      <c r="D195" s="33"/>
    </row>
    <row r="196" spans="1:4" ht="12.75" customHeight="1">
      <c r="A196" s="33"/>
      <c r="B196" s="33"/>
      <c r="C196" s="33"/>
      <c r="D196" s="33"/>
    </row>
    <row r="197" spans="1:4" ht="12.75" customHeight="1">
      <c r="A197" s="33"/>
      <c r="B197" s="33"/>
      <c r="C197" s="33"/>
      <c r="D197" s="33"/>
    </row>
    <row r="198" spans="1:4" ht="12.75" customHeight="1">
      <c r="A198" s="33"/>
      <c r="B198" s="33"/>
      <c r="C198" s="33"/>
      <c r="D198" s="33"/>
    </row>
    <row r="199" spans="1:4" ht="12.75" customHeight="1">
      <c r="A199" s="33"/>
      <c r="B199" s="33"/>
      <c r="C199" s="33"/>
      <c r="D199" s="33"/>
    </row>
    <row r="200" spans="1:4" ht="12.75" customHeight="1">
      <c r="A200" s="33"/>
      <c r="B200" s="33"/>
      <c r="C200" s="33"/>
      <c r="D200" s="33"/>
    </row>
    <row r="201" spans="1:4" ht="12.75" customHeight="1">
      <c r="A201" s="33"/>
      <c r="B201" s="33"/>
      <c r="C201" s="33"/>
      <c r="D201" s="33"/>
    </row>
    <row r="202" spans="1:4" ht="12.75" customHeight="1">
      <c r="A202" s="33"/>
      <c r="B202" s="33"/>
      <c r="C202" s="33"/>
      <c r="D202" s="33"/>
    </row>
    <row r="203" spans="1:4" ht="12.75" customHeight="1">
      <c r="A203" s="33"/>
      <c r="B203" s="33"/>
      <c r="C203" s="33"/>
      <c r="D203" s="33"/>
    </row>
    <row r="204" spans="1:4" ht="12.75" customHeight="1">
      <c r="A204" s="33"/>
      <c r="B204" s="33"/>
      <c r="C204" s="33"/>
      <c r="D204" s="33"/>
    </row>
    <row r="205" spans="1:4" ht="12.75" customHeight="1">
      <c r="A205" s="33"/>
      <c r="B205" s="33"/>
      <c r="C205" s="33"/>
      <c r="D205" s="33"/>
    </row>
    <row r="206" spans="1:4" ht="12.75" customHeight="1">
      <c r="A206" s="33"/>
      <c r="B206" s="33"/>
      <c r="C206" s="33"/>
      <c r="D206" s="33"/>
    </row>
    <row r="207" spans="1:4" ht="12.75" customHeight="1">
      <c r="A207" s="33"/>
      <c r="B207" s="33"/>
      <c r="C207" s="33"/>
      <c r="D207" s="33"/>
    </row>
    <row r="208" spans="1:4" ht="12.75" customHeight="1">
      <c r="A208" s="33"/>
      <c r="B208" s="33"/>
      <c r="C208" s="33"/>
      <c r="D208" s="33"/>
    </row>
    <row r="209" spans="1:4" ht="12.75" customHeight="1">
      <c r="A209" s="33"/>
      <c r="B209" s="33"/>
      <c r="C209" s="33"/>
      <c r="D209" s="33"/>
    </row>
    <row r="210" spans="1:4" ht="12.75" customHeight="1">
      <c r="A210" s="33"/>
      <c r="B210" s="33"/>
      <c r="C210" s="33"/>
      <c r="D210" s="33"/>
    </row>
    <row r="211" spans="1:4" ht="12.75" customHeight="1">
      <c r="A211" s="33"/>
      <c r="B211" s="33"/>
      <c r="C211" s="33"/>
      <c r="D211" s="33"/>
    </row>
    <row r="212" spans="1:4" ht="12.75" customHeight="1">
      <c r="A212" s="33"/>
      <c r="B212" s="33"/>
      <c r="C212" s="33"/>
      <c r="D212" s="33"/>
    </row>
    <row r="213" spans="1:4" ht="12.75" customHeight="1">
      <c r="A213" s="33"/>
      <c r="B213" s="33"/>
      <c r="C213" s="33"/>
      <c r="D213" s="33"/>
    </row>
    <row r="214" spans="1:4" ht="12.75" customHeight="1">
      <c r="A214" s="33"/>
      <c r="B214" s="33"/>
      <c r="C214" s="33"/>
      <c r="D214" s="33"/>
    </row>
    <row r="215" spans="1:4" ht="12.75" customHeight="1">
      <c r="A215" s="33"/>
      <c r="B215" s="33"/>
      <c r="C215" s="33"/>
      <c r="D215" s="33"/>
    </row>
    <row r="216" spans="1:4" ht="12.75" customHeight="1">
      <c r="A216" s="33"/>
      <c r="B216" s="33"/>
      <c r="C216" s="33"/>
      <c r="D216" s="33"/>
    </row>
    <row r="217" spans="1:4" ht="12.75" customHeight="1">
      <c r="A217" s="33"/>
      <c r="B217" s="33"/>
      <c r="C217" s="33"/>
      <c r="D217" s="33"/>
    </row>
    <row r="218" spans="1:4" ht="12.75" customHeight="1">
      <c r="A218" s="33"/>
      <c r="B218" s="33"/>
      <c r="C218" s="33"/>
      <c r="D218" s="33"/>
    </row>
    <row r="219" spans="1:4" ht="12.75" customHeight="1">
      <c r="A219" s="33"/>
      <c r="B219" s="33"/>
      <c r="C219" s="33"/>
      <c r="D219" s="33"/>
    </row>
    <row r="220" spans="1:4" ht="12.75" customHeight="1">
      <c r="A220" s="33"/>
      <c r="B220" s="33"/>
      <c r="C220" s="33"/>
      <c r="D220" s="33"/>
    </row>
    <row r="221" spans="1:4" ht="12.75" customHeight="1">
      <c r="A221" s="33"/>
      <c r="B221" s="33"/>
      <c r="C221" s="33"/>
      <c r="D221" s="33"/>
    </row>
    <row r="222" spans="1:4" ht="12.75" customHeight="1">
      <c r="A222" s="33"/>
      <c r="B222" s="33"/>
      <c r="C222" s="33"/>
      <c r="D222" s="33"/>
    </row>
    <row r="223" spans="1:4" ht="12.75" customHeight="1">
      <c r="A223" s="33"/>
      <c r="B223" s="33"/>
      <c r="C223" s="33"/>
      <c r="D223" s="33"/>
    </row>
    <row r="224" spans="1:4" ht="12.75" customHeight="1">
      <c r="A224" s="33"/>
      <c r="B224" s="33"/>
      <c r="C224" s="33"/>
      <c r="D224" s="33"/>
    </row>
    <row r="225" spans="1:4" ht="12.75" customHeight="1">
      <c r="A225" s="33"/>
      <c r="B225" s="33"/>
      <c r="C225" s="33"/>
      <c r="D225" s="33"/>
    </row>
    <row r="226" spans="1:4" ht="12.75" customHeight="1">
      <c r="A226" s="33"/>
      <c r="B226" s="33"/>
      <c r="C226" s="33"/>
      <c r="D226" s="33"/>
    </row>
    <row r="227" spans="1:4" ht="12.75" customHeight="1">
      <c r="A227" s="33"/>
      <c r="B227" s="33"/>
      <c r="C227" s="33"/>
      <c r="D227" s="33"/>
    </row>
    <row r="228" spans="1:4" ht="12.75" customHeight="1">
      <c r="A228" s="33"/>
      <c r="B228" s="33"/>
      <c r="C228" s="33"/>
      <c r="D228" s="33"/>
    </row>
    <row r="229" spans="1:4" ht="12.75" customHeight="1">
      <c r="A229" s="33"/>
      <c r="B229" s="33"/>
      <c r="C229" s="33"/>
      <c r="D229" s="33"/>
    </row>
    <row r="230" spans="1:4" ht="12.75" customHeight="1">
      <c r="A230" s="33"/>
      <c r="B230" s="33"/>
      <c r="C230" s="33"/>
      <c r="D230" s="33"/>
    </row>
    <row r="231" spans="1:4" ht="12.75" customHeight="1">
      <c r="A231" s="33"/>
      <c r="B231" s="33"/>
      <c r="C231" s="33"/>
      <c r="D231" s="33"/>
    </row>
    <row r="232" spans="1:4" ht="12.75" customHeight="1">
      <c r="A232" s="33"/>
      <c r="B232" s="33"/>
      <c r="C232" s="33"/>
      <c r="D232" s="33"/>
    </row>
    <row r="233" spans="1:4" ht="12.75" customHeight="1">
      <c r="A233" s="33"/>
      <c r="B233" s="33"/>
      <c r="C233" s="33"/>
      <c r="D233" s="33"/>
    </row>
    <row r="234" spans="1:4" ht="12.75" customHeight="1">
      <c r="A234" s="33"/>
      <c r="B234" s="33"/>
      <c r="C234" s="33"/>
      <c r="D234" s="33"/>
    </row>
    <row r="235" spans="1:4" ht="12.75" customHeight="1">
      <c r="A235" s="33"/>
      <c r="B235" s="33"/>
      <c r="C235" s="33"/>
      <c r="D235" s="33"/>
    </row>
    <row r="236" spans="1:4" ht="12.75" customHeight="1">
      <c r="A236" s="33"/>
      <c r="B236" s="33"/>
      <c r="C236" s="33"/>
      <c r="D236" s="33"/>
    </row>
    <row r="237" spans="1:4" ht="12.75" customHeight="1">
      <c r="A237" s="33"/>
      <c r="B237" s="33"/>
      <c r="C237" s="33"/>
      <c r="D237" s="33"/>
    </row>
    <row r="238" spans="1:4" ht="12.75" customHeight="1">
      <c r="A238" s="33"/>
      <c r="B238" s="33"/>
      <c r="C238" s="33"/>
      <c r="D238" s="33"/>
    </row>
    <row r="239" spans="1:4" ht="12.75" customHeight="1">
      <c r="A239" s="33"/>
      <c r="B239" s="33"/>
      <c r="C239" s="33"/>
      <c r="D239" s="33"/>
    </row>
    <row r="240" spans="1:4" ht="12.75" customHeight="1">
      <c r="A240" s="33"/>
      <c r="B240" s="33"/>
      <c r="C240" s="33"/>
      <c r="D240" s="33"/>
    </row>
    <row r="241" spans="1:4" ht="12.75" customHeight="1">
      <c r="A241" s="33"/>
      <c r="B241" s="33"/>
      <c r="C241" s="33"/>
      <c r="D241" s="33"/>
    </row>
    <row r="242" spans="1:4" ht="12.75" customHeight="1">
      <c r="A242" s="33"/>
      <c r="B242" s="33"/>
      <c r="C242" s="33"/>
      <c r="D242" s="33"/>
    </row>
    <row r="243" spans="1:4" ht="12.75" customHeight="1">
      <c r="A243" s="33"/>
      <c r="B243" s="33"/>
      <c r="C243" s="33"/>
      <c r="D243" s="33"/>
    </row>
    <row r="244" spans="1:4" ht="12.75" customHeight="1">
      <c r="A244" s="33"/>
      <c r="B244" s="33"/>
      <c r="C244" s="33"/>
      <c r="D244" s="33"/>
    </row>
    <row r="245" spans="1:4" ht="12.75" customHeight="1">
      <c r="A245" s="33"/>
      <c r="B245" s="33"/>
      <c r="C245" s="33"/>
      <c r="D245" s="33"/>
    </row>
    <row r="246" spans="1:4" ht="12.75" customHeight="1">
      <c r="A246" s="33"/>
      <c r="B246" s="33"/>
      <c r="C246" s="33"/>
      <c r="D246" s="33"/>
    </row>
    <row r="247" spans="1:4" ht="12.75" customHeight="1">
      <c r="A247" s="33"/>
      <c r="B247" s="33"/>
      <c r="C247" s="33"/>
      <c r="D247" s="33"/>
    </row>
    <row r="248" spans="1:4" ht="12.75" customHeight="1">
      <c r="A248" s="33"/>
      <c r="B248" s="33"/>
      <c r="C248" s="33"/>
      <c r="D248" s="33"/>
    </row>
    <row r="249" spans="1:4" ht="12.75" customHeight="1">
      <c r="A249" s="33"/>
      <c r="B249" s="33"/>
      <c r="C249" s="33"/>
      <c r="D249" s="33"/>
    </row>
    <row r="250" spans="1:4" ht="12.75" customHeight="1">
      <c r="A250" s="33"/>
      <c r="B250" s="33"/>
      <c r="C250" s="33"/>
      <c r="D250" s="33"/>
    </row>
    <row r="251" spans="1:4" ht="12.75" customHeight="1">
      <c r="A251" s="33"/>
      <c r="B251" s="33"/>
      <c r="C251" s="33"/>
      <c r="D251" s="33"/>
    </row>
    <row r="252" spans="1:4" ht="12.75" customHeight="1">
      <c r="A252" s="33"/>
      <c r="B252" s="33"/>
      <c r="C252" s="33"/>
      <c r="D252" s="33"/>
    </row>
    <row r="253" spans="1:4" ht="12.75" customHeight="1">
      <c r="A253" s="33"/>
      <c r="B253" s="33"/>
      <c r="C253" s="33"/>
      <c r="D253" s="33"/>
    </row>
    <row r="254" spans="1:4" ht="12.75" customHeight="1">
      <c r="A254" s="33"/>
      <c r="B254" s="33"/>
      <c r="C254" s="33"/>
      <c r="D254" s="33"/>
    </row>
    <row r="255" spans="1:4" ht="12.75" customHeight="1">
      <c r="A255" s="33"/>
      <c r="B255" s="33"/>
      <c r="C255" s="33"/>
      <c r="D255" s="33"/>
    </row>
    <row r="256" spans="1:4" ht="12.75" customHeight="1">
      <c r="A256" s="33"/>
      <c r="B256" s="33"/>
      <c r="C256" s="33"/>
      <c r="D256" s="33"/>
    </row>
    <row r="257" spans="1:4" ht="12.75" customHeight="1">
      <c r="A257" s="33"/>
      <c r="B257" s="33"/>
      <c r="C257" s="33"/>
      <c r="D257" s="33"/>
    </row>
    <row r="258" spans="1:4" ht="12.75" customHeight="1">
      <c r="A258" s="32"/>
      <c r="B258" s="32"/>
      <c r="C258" s="33"/>
      <c r="D258" s="32"/>
    </row>
    <row r="259" spans="1:4" ht="12.75" customHeight="1">
      <c r="A259" s="32"/>
      <c r="B259" s="32"/>
      <c r="C259" s="33"/>
      <c r="D259" s="32"/>
    </row>
    <row r="260" spans="1:4" ht="12.75" customHeight="1">
      <c r="A260" s="32"/>
      <c r="B260" s="32"/>
      <c r="C260" s="33"/>
      <c r="D260" s="32"/>
    </row>
    <row r="261" spans="1:4" ht="12.75" customHeight="1">
      <c r="A261" s="32"/>
      <c r="B261" s="32"/>
      <c r="C261" s="33"/>
      <c r="D261" s="32"/>
    </row>
    <row r="262" spans="1:4" ht="12.75" customHeight="1">
      <c r="A262" s="32"/>
      <c r="B262" s="32"/>
      <c r="C262" s="32"/>
      <c r="D262" s="32"/>
    </row>
    <row r="263" spans="1:4" ht="12.75" customHeight="1">
      <c r="A263" s="32"/>
      <c r="B263" s="32"/>
      <c r="C263" s="32"/>
      <c r="D263" s="32"/>
    </row>
    <row r="264" spans="1:4" ht="12.75" customHeight="1">
      <c r="A264" s="32"/>
      <c r="B264" s="32"/>
      <c r="C264" s="32"/>
      <c r="D264" s="32"/>
    </row>
    <row r="265" spans="1:4" ht="12.75" customHeight="1">
      <c r="A265" s="32"/>
      <c r="B265" s="32"/>
      <c r="C265" s="32"/>
      <c r="D265" s="32"/>
    </row>
    <row r="266" spans="1:4" ht="12.75" customHeight="1">
      <c r="A266" s="32"/>
      <c r="B266" s="32"/>
      <c r="C266" s="32"/>
      <c r="D266" s="32"/>
    </row>
    <row r="267" spans="1:4" ht="12.75" customHeight="1">
      <c r="A267" s="32"/>
      <c r="B267" s="32"/>
      <c r="C267" s="32"/>
      <c r="D267" s="32"/>
    </row>
    <row r="268" spans="1:4" ht="12.75" customHeight="1">
      <c r="A268" s="32"/>
      <c r="B268" s="32"/>
      <c r="C268" s="32"/>
      <c r="D268" s="32"/>
    </row>
    <row r="269" spans="1:4" ht="12.75" customHeight="1">
      <c r="A269" s="32"/>
      <c r="B269" s="32"/>
      <c r="C269" s="32"/>
      <c r="D269" s="32"/>
    </row>
    <row r="270" spans="1:4" ht="12.75" customHeight="1">
      <c r="A270" s="32"/>
      <c r="B270" s="32"/>
      <c r="C270" s="32"/>
      <c r="D270" s="32"/>
    </row>
    <row r="271" spans="1:4" ht="12.75" customHeight="1">
      <c r="A271" s="32"/>
      <c r="B271" s="32"/>
      <c r="C271" s="32"/>
      <c r="D271" s="32"/>
    </row>
    <row r="272" spans="1:4" ht="12.75" customHeight="1">
      <c r="A272" s="32"/>
      <c r="B272" s="32"/>
      <c r="C272" s="32"/>
      <c r="D272" s="32"/>
    </row>
    <row r="273" spans="1:4" ht="12.75" customHeight="1">
      <c r="A273" s="32"/>
      <c r="B273" s="32"/>
      <c r="C273" s="32"/>
      <c r="D273" s="32"/>
    </row>
    <row r="274" spans="1:4" ht="12.75" customHeight="1">
      <c r="A274" s="32"/>
      <c r="B274" s="32"/>
      <c r="C274" s="32"/>
      <c r="D274" s="32"/>
    </row>
    <row r="275" spans="1:4" ht="12.75" customHeight="1">
      <c r="A275" s="32"/>
      <c r="B275" s="32"/>
      <c r="C275" s="32"/>
      <c r="D275" s="32"/>
    </row>
    <row r="276" spans="1:4" ht="12.75" customHeight="1">
      <c r="A276" s="32"/>
      <c r="B276" s="32"/>
      <c r="C276" s="32"/>
      <c r="D276" s="32"/>
    </row>
    <row r="277" spans="1:4" ht="12.75" customHeight="1">
      <c r="A277" s="32"/>
      <c r="B277" s="32"/>
      <c r="C277" s="32"/>
      <c r="D277" s="32"/>
    </row>
    <row r="278" spans="1:4" ht="12.75" customHeight="1">
      <c r="A278" s="32"/>
      <c r="B278" s="32"/>
      <c r="C278" s="32"/>
      <c r="D278" s="32"/>
    </row>
    <row r="279" spans="1:4" ht="12.75" customHeight="1">
      <c r="A279" s="32"/>
      <c r="B279" s="32"/>
      <c r="C279" s="32"/>
      <c r="D279" s="32"/>
    </row>
    <row r="280" spans="1:4" ht="12.75" customHeight="1">
      <c r="A280" s="32"/>
      <c r="B280" s="32"/>
      <c r="C280" s="32"/>
      <c r="D280" s="32"/>
    </row>
    <row r="281" spans="1:4" ht="12.75" customHeight="1">
      <c r="A281" s="32"/>
      <c r="B281" s="32"/>
      <c r="C281" s="32"/>
      <c r="D281" s="32"/>
    </row>
    <row r="282" spans="1:4" ht="12.75" customHeight="1">
      <c r="A282" s="32"/>
      <c r="B282" s="32"/>
      <c r="C282" s="32"/>
      <c r="D282" s="32"/>
    </row>
    <row r="283" spans="1:4" ht="12.75" customHeight="1">
      <c r="A283" s="32"/>
      <c r="B283" s="32"/>
      <c r="C283" s="32"/>
      <c r="D283" s="32"/>
    </row>
    <row r="284" spans="1:4" ht="12.75" customHeight="1">
      <c r="A284" s="32"/>
      <c r="B284" s="32"/>
      <c r="C284" s="32"/>
      <c r="D284" s="32"/>
    </row>
    <row r="285" spans="1:4" ht="12.75" customHeight="1">
      <c r="A285" s="32"/>
      <c r="B285" s="32"/>
      <c r="C285" s="32"/>
      <c r="D285" s="32"/>
    </row>
    <row r="286" spans="1:4" ht="12.75" customHeight="1">
      <c r="A286" s="32"/>
      <c r="B286" s="32"/>
      <c r="C286" s="32"/>
      <c r="D286" s="32"/>
    </row>
    <row r="287" spans="1:4" ht="12.75" customHeight="1">
      <c r="A287" s="32"/>
      <c r="B287" s="32"/>
      <c r="C287" s="32"/>
      <c r="D287" s="32"/>
    </row>
    <row r="288" spans="1:4" ht="12.75" customHeight="1">
      <c r="A288" s="32"/>
      <c r="B288" s="32"/>
      <c r="C288" s="32"/>
      <c r="D288" s="32"/>
    </row>
    <row r="289" spans="1:4" ht="12.75" customHeight="1">
      <c r="A289" s="32"/>
      <c r="B289" s="32"/>
      <c r="C289" s="32"/>
      <c r="D289" s="32"/>
    </row>
    <row r="290" spans="1:4" ht="12.75" customHeight="1">
      <c r="A290" s="32"/>
      <c r="B290" s="32"/>
      <c r="C290" s="32"/>
      <c r="D290" s="32"/>
    </row>
    <row r="291" spans="1:4" ht="12.75" customHeight="1">
      <c r="A291" s="32"/>
      <c r="B291" s="32"/>
      <c r="C291" s="32"/>
      <c r="D291" s="32"/>
    </row>
    <row r="292" spans="1:4" ht="12.75" customHeight="1">
      <c r="A292" s="32"/>
      <c r="B292" s="32"/>
      <c r="C292" s="32"/>
      <c r="D292" s="32"/>
    </row>
    <row r="293" spans="1:4" ht="12.75" customHeight="1">
      <c r="A293" s="32"/>
      <c r="B293" s="32"/>
      <c r="C293" s="32"/>
      <c r="D293" s="32"/>
    </row>
    <row r="294" spans="1:4" ht="12.75" customHeight="1">
      <c r="A294" s="32"/>
      <c r="B294" s="32"/>
      <c r="C294" s="32"/>
      <c r="D294" s="32"/>
    </row>
    <row r="295" spans="1:4" ht="12.75" customHeight="1">
      <c r="A295" s="32"/>
      <c r="B295" s="32"/>
      <c r="C295" s="32"/>
      <c r="D295" s="32"/>
    </row>
    <row r="296" spans="1:4" ht="12.75" customHeight="1">
      <c r="A296" s="32"/>
      <c r="B296" s="32"/>
      <c r="C296" s="32"/>
      <c r="D296" s="32"/>
    </row>
    <row r="297" spans="1:4" ht="12.75" customHeight="1">
      <c r="A297" s="32"/>
      <c r="B297" s="32"/>
      <c r="C297" s="32"/>
      <c r="D297" s="32"/>
    </row>
    <row r="298" spans="1:4" ht="12.75" customHeight="1">
      <c r="A298" s="32"/>
      <c r="B298" s="32"/>
      <c r="C298" s="32"/>
      <c r="D298" s="32"/>
    </row>
    <row r="299" spans="1:4" ht="12.75" customHeight="1">
      <c r="A299" s="32"/>
      <c r="B299" s="32"/>
      <c r="C299" s="32"/>
      <c r="D299" s="32"/>
    </row>
    <row r="300" spans="1:4" ht="12.75" customHeight="1">
      <c r="A300" s="32"/>
      <c r="B300" s="32"/>
      <c r="C300" s="32"/>
      <c r="D300" s="32"/>
    </row>
    <row r="301" spans="1:4" ht="12.75" customHeight="1">
      <c r="A301" s="32"/>
      <c r="B301" s="32"/>
      <c r="C301" s="32"/>
      <c r="D301" s="32"/>
    </row>
    <row r="302" spans="1:4" ht="12.75" customHeight="1">
      <c r="A302" s="32"/>
      <c r="B302" s="32"/>
      <c r="C302" s="32"/>
      <c r="D302" s="32"/>
    </row>
    <row r="303" spans="1:4" ht="12.75" customHeight="1">
      <c r="A303" s="32"/>
      <c r="B303" s="32"/>
      <c r="C303" s="32"/>
      <c r="D303" s="32"/>
    </row>
    <row r="304" spans="1:4" ht="12.75" customHeight="1">
      <c r="A304" s="32"/>
      <c r="B304" s="32"/>
      <c r="C304" s="32"/>
      <c r="D304" s="32"/>
    </row>
    <row r="305" spans="1:4" ht="12.75" customHeight="1">
      <c r="A305" s="32"/>
      <c r="B305" s="32"/>
      <c r="C305" s="32"/>
      <c r="D305" s="32"/>
    </row>
    <row r="306" spans="1:4" ht="12.75" customHeight="1">
      <c r="A306" s="32"/>
      <c r="B306" s="32"/>
      <c r="C306" s="32"/>
      <c r="D306" s="32"/>
    </row>
    <row r="307" spans="1:4" ht="12.75" customHeight="1">
      <c r="A307" s="32"/>
      <c r="B307" s="32"/>
      <c r="C307" s="32"/>
      <c r="D307" s="32"/>
    </row>
    <row r="308" spans="1:4" ht="12.75" customHeight="1">
      <c r="A308" s="32"/>
      <c r="B308" s="32"/>
      <c r="C308" s="32"/>
      <c r="D308" s="32"/>
    </row>
    <row r="309" spans="1:4" ht="12.75" customHeight="1">
      <c r="A309" s="32"/>
      <c r="B309" s="32"/>
      <c r="C309" s="32"/>
      <c r="D309" s="32"/>
    </row>
    <row r="310" spans="1:4" ht="12.75" customHeight="1">
      <c r="A310" s="32"/>
      <c r="B310" s="32"/>
      <c r="C310" s="32"/>
      <c r="D310" s="32"/>
    </row>
    <row r="311" spans="1:4" ht="12.75" customHeight="1">
      <c r="A311" s="32"/>
      <c r="B311" s="32"/>
      <c r="C311" s="32"/>
      <c r="D311" s="32"/>
    </row>
    <row r="312" spans="1:4" ht="12.75" customHeight="1">
      <c r="A312" s="32"/>
      <c r="B312" s="32"/>
      <c r="C312" s="32"/>
      <c r="D312" s="32"/>
    </row>
    <row r="313" spans="1:4" ht="12.75" customHeight="1">
      <c r="A313" s="32"/>
      <c r="B313" s="32"/>
      <c r="C313" s="32"/>
      <c r="D313" s="32"/>
    </row>
    <row r="314" spans="1:4" ht="12.75" customHeight="1">
      <c r="A314" s="32"/>
      <c r="B314" s="32"/>
      <c r="C314" s="32"/>
      <c r="D314" s="32"/>
    </row>
    <row r="315" spans="1:4" ht="12.75" customHeight="1">
      <c r="A315" s="32"/>
      <c r="B315" s="32"/>
      <c r="C315" s="32"/>
      <c r="D315" s="32"/>
    </row>
    <row r="316" spans="1:4" ht="12.75" customHeight="1">
      <c r="A316" s="32"/>
      <c r="B316" s="32"/>
      <c r="C316" s="32"/>
      <c r="D316" s="32"/>
    </row>
    <row r="317" spans="1:4" ht="12.75" customHeight="1">
      <c r="A317" s="32"/>
      <c r="B317" s="32"/>
      <c r="C317" s="32"/>
      <c r="D317" s="32"/>
    </row>
    <row r="318" spans="1:4" ht="12.75" customHeight="1">
      <c r="A318" s="32"/>
      <c r="B318" s="32"/>
      <c r="C318" s="32"/>
      <c r="D318" s="32"/>
    </row>
    <row r="319" spans="1:4" ht="12.75" customHeight="1">
      <c r="A319" s="32"/>
      <c r="B319" s="32"/>
      <c r="C319" s="32"/>
      <c r="D319" s="32"/>
    </row>
    <row r="320" spans="1:4" ht="12.75" customHeight="1">
      <c r="A320" s="32"/>
      <c r="B320" s="32"/>
      <c r="C320" s="32"/>
      <c r="D320" s="32"/>
    </row>
    <row r="321" spans="1:4" ht="12.75" customHeight="1">
      <c r="A321" s="32"/>
      <c r="B321" s="32"/>
      <c r="C321" s="32"/>
      <c r="D321" s="32"/>
    </row>
    <row r="322" spans="1:4" ht="12.75" customHeight="1">
      <c r="A322" s="32"/>
      <c r="B322" s="32"/>
      <c r="C322" s="32"/>
      <c r="D322" s="32"/>
    </row>
    <row r="323" spans="1:4" ht="12.75" customHeight="1">
      <c r="A323" s="32"/>
      <c r="B323" s="32"/>
      <c r="C323" s="32"/>
      <c r="D323" s="32"/>
    </row>
    <row r="324" spans="1:4" ht="12.75" customHeight="1">
      <c r="A324" s="32"/>
      <c r="B324" s="32"/>
      <c r="C324" s="32"/>
      <c r="D324" s="32"/>
    </row>
    <row r="325" spans="1:4" ht="12.75" customHeight="1">
      <c r="A325" s="32"/>
      <c r="B325" s="32"/>
      <c r="C325" s="32"/>
      <c r="D325" s="32"/>
    </row>
    <row r="326" spans="1:4" ht="12.75" customHeight="1">
      <c r="A326" s="32"/>
      <c r="B326" s="32"/>
      <c r="C326" s="32"/>
      <c r="D326" s="32"/>
    </row>
    <row r="327" spans="1:4" ht="12.75" customHeight="1">
      <c r="A327" s="32"/>
      <c r="B327" s="32"/>
      <c r="C327" s="32"/>
      <c r="D327" s="32"/>
    </row>
    <row r="328" spans="1:4" ht="12.75" customHeight="1">
      <c r="A328" s="32"/>
      <c r="B328" s="32"/>
      <c r="C328" s="32"/>
      <c r="D328" s="32"/>
    </row>
    <row r="329" spans="1:4" ht="12.75" customHeight="1">
      <c r="A329" s="32"/>
      <c r="B329" s="32"/>
      <c r="C329" s="32"/>
      <c r="D329" s="32"/>
    </row>
    <row r="330" spans="1:4" ht="12.75" customHeight="1">
      <c r="A330" s="32"/>
      <c r="B330" s="32"/>
      <c r="C330" s="32"/>
      <c r="D330" s="32"/>
    </row>
    <row r="331" spans="1:4" ht="12.75" customHeight="1">
      <c r="A331" s="32"/>
      <c r="B331" s="32"/>
      <c r="C331" s="32"/>
      <c r="D331" s="32"/>
    </row>
    <row r="332" spans="1:4" ht="12.75" customHeight="1">
      <c r="A332" s="32"/>
      <c r="B332" s="32"/>
      <c r="C332" s="32"/>
      <c r="D332" s="32"/>
    </row>
    <row r="333" spans="1:4" ht="12.75" customHeight="1">
      <c r="A333" s="32"/>
      <c r="B333" s="32"/>
      <c r="C333" s="32"/>
      <c r="D333" s="32"/>
    </row>
    <row r="334" spans="1:4" ht="12.75" customHeight="1">
      <c r="A334" s="32"/>
      <c r="B334" s="32"/>
      <c r="C334" s="32"/>
      <c r="D334" s="32"/>
    </row>
    <row r="335" spans="1:4" ht="12.75" customHeight="1">
      <c r="A335" s="32"/>
      <c r="B335" s="32"/>
      <c r="C335" s="32"/>
      <c r="D335" s="32"/>
    </row>
    <row r="336" spans="1:4" ht="12.75" customHeight="1">
      <c r="A336" s="32"/>
      <c r="B336" s="32"/>
      <c r="C336" s="32"/>
      <c r="D336" s="32"/>
    </row>
    <row r="337" spans="1:4" ht="12.75" customHeight="1">
      <c r="A337" s="32"/>
      <c r="B337" s="32"/>
      <c r="C337" s="32"/>
      <c r="D337" s="32"/>
    </row>
    <row r="338" spans="1:4" ht="12.75" customHeight="1">
      <c r="A338" s="32"/>
      <c r="B338" s="32"/>
      <c r="C338" s="32"/>
      <c r="D338" s="32"/>
    </row>
    <row r="339" spans="1:4" ht="12.75" customHeight="1">
      <c r="A339" s="32"/>
      <c r="B339" s="32"/>
      <c r="C339" s="32"/>
      <c r="D339" s="32"/>
    </row>
    <row r="340" spans="1:4" ht="12.75" customHeight="1">
      <c r="A340" s="32"/>
      <c r="B340" s="32"/>
      <c r="C340" s="32"/>
      <c r="D340" s="32"/>
    </row>
    <row r="341" spans="1:4" ht="12.75" customHeight="1">
      <c r="A341" s="32"/>
      <c r="B341" s="32"/>
      <c r="C341" s="32"/>
      <c r="D341" s="32"/>
    </row>
    <row r="342" spans="1:4" ht="12.75" customHeight="1">
      <c r="A342" s="32"/>
      <c r="B342" s="32"/>
      <c r="C342" s="32"/>
      <c r="D342" s="32"/>
    </row>
    <row r="343" spans="1:4" ht="12.75" customHeight="1">
      <c r="A343" s="32"/>
      <c r="B343" s="32"/>
      <c r="C343" s="32"/>
      <c r="D343" s="32"/>
    </row>
    <row r="344" spans="1:4" ht="12.75" customHeight="1">
      <c r="A344" s="32"/>
      <c r="B344" s="32"/>
      <c r="C344" s="32"/>
      <c r="D344" s="32"/>
    </row>
    <row r="345" spans="1:4" ht="12.75" customHeight="1">
      <c r="A345" s="32"/>
      <c r="B345" s="32"/>
      <c r="C345" s="32"/>
      <c r="D345" s="32"/>
    </row>
    <row r="346" spans="1:4" ht="12.75" customHeight="1">
      <c r="A346" s="32"/>
      <c r="B346" s="32"/>
      <c r="C346" s="32"/>
      <c r="D346" s="32"/>
    </row>
    <row r="347" spans="1:4" ht="12.75" customHeight="1">
      <c r="A347" s="32"/>
      <c r="B347" s="32"/>
      <c r="C347" s="32"/>
      <c r="D347" s="32"/>
    </row>
    <row r="348" spans="1:4" ht="12.75" customHeight="1">
      <c r="A348" s="32"/>
      <c r="B348" s="32"/>
      <c r="C348" s="32"/>
      <c r="D348" s="32"/>
    </row>
    <row r="349" spans="1:4" ht="12.75" customHeight="1">
      <c r="A349" s="32"/>
      <c r="B349" s="32"/>
      <c r="C349" s="32"/>
      <c r="D349" s="32"/>
    </row>
    <row r="350" spans="1:4" ht="12.75" customHeight="1">
      <c r="A350" s="32"/>
      <c r="B350" s="32"/>
      <c r="C350" s="32"/>
      <c r="D350" s="32"/>
    </row>
    <row r="351" spans="1:4" ht="12.75" customHeight="1">
      <c r="A351" s="32"/>
      <c r="B351" s="32"/>
      <c r="C351" s="32"/>
      <c r="D351" s="32"/>
    </row>
    <row r="352" spans="1:4" ht="12.75" customHeight="1">
      <c r="A352" s="32"/>
      <c r="B352" s="32"/>
      <c r="C352" s="32"/>
      <c r="D352" s="32"/>
    </row>
    <row r="353" spans="1:4" ht="12.75" customHeight="1">
      <c r="A353" s="32"/>
      <c r="B353" s="32"/>
      <c r="C353" s="32"/>
      <c r="D353" s="32"/>
    </row>
    <row r="354" spans="1:4" ht="12.75" customHeight="1">
      <c r="A354" s="32"/>
      <c r="B354" s="32"/>
      <c r="C354" s="32"/>
      <c r="D354" s="32"/>
    </row>
    <row r="355" spans="1:4" ht="12.75" customHeight="1">
      <c r="A355" s="32"/>
      <c r="B355" s="32"/>
      <c r="C355" s="32"/>
      <c r="D355" s="32"/>
    </row>
    <row r="356" spans="1:4" ht="12.75" customHeight="1">
      <c r="A356" s="32"/>
      <c r="B356" s="32"/>
      <c r="C356" s="32"/>
      <c r="D356" s="32"/>
    </row>
    <row r="357" spans="1:4" ht="12.75" customHeight="1">
      <c r="A357" s="32"/>
      <c r="B357" s="32"/>
      <c r="C357" s="32"/>
      <c r="D357" s="32"/>
    </row>
    <row r="358" spans="1:4" ht="12.75" customHeight="1">
      <c r="A358" s="32"/>
      <c r="B358" s="32"/>
      <c r="C358" s="32"/>
      <c r="D358" s="32"/>
    </row>
    <row r="359" spans="1:4" ht="12.75" customHeight="1">
      <c r="A359" s="32"/>
      <c r="B359" s="32"/>
      <c r="C359" s="32"/>
      <c r="D359" s="32"/>
    </row>
    <row r="360" spans="1:4" ht="12.75" customHeight="1">
      <c r="A360" s="32"/>
      <c r="B360" s="32"/>
      <c r="C360" s="32"/>
      <c r="D360" s="32"/>
    </row>
    <row r="361" spans="1:4" ht="12.75" customHeight="1">
      <c r="A361" s="32"/>
      <c r="B361" s="32"/>
      <c r="C361" s="32"/>
      <c r="D361" s="32"/>
    </row>
    <row r="362" spans="1:4" ht="12.75" customHeight="1">
      <c r="A362" s="32"/>
      <c r="B362" s="32"/>
      <c r="C362" s="32"/>
      <c r="D362" s="32"/>
    </row>
    <row r="363" spans="1:4" ht="12.75" customHeight="1">
      <c r="A363" s="32"/>
      <c r="B363" s="32"/>
      <c r="C363" s="32"/>
      <c r="D363" s="32"/>
    </row>
    <row r="364" spans="1:4" ht="12.75" customHeight="1">
      <c r="A364" s="32"/>
      <c r="B364" s="32"/>
      <c r="C364" s="32"/>
      <c r="D364" s="32"/>
    </row>
    <row r="365" spans="1:4" ht="12.75" customHeight="1">
      <c r="A365" s="32"/>
      <c r="B365" s="32"/>
      <c r="C365" s="32"/>
      <c r="D365" s="32"/>
    </row>
    <row r="366" spans="1:4" ht="12.75" customHeight="1">
      <c r="A366" s="32"/>
      <c r="B366" s="32"/>
      <c r="C366" s="32"/>
      <c r="D366" s="32"/>
    </row>
    <row r="367" spans="1:4" ht="12.75" customHeight="1">
      <c r="A367" s="32"/>
      <c r="B367" s="32"/>
      <c r="C367" s="32"/>
      <c r="D367" s="32"/>
    </row>
    <row r="368" spans="1:4" ht="12.75" customHeight="1">
      <c r="A368" s="32"/>
      <c r="B368" s="32"/>
      <c r="C368" s="32"/>
      <c r="D368" s="32"/>
    </row>
    <row r="369" spans="1:4" ht="12.75" customHeight="1">
      <c r="A369" s="32"/>
      <c r="B369" s="32"/>
      <c r="C369" s="32"/>
      <c r="D369" s="32"/>
    </row>
    <row r="370" spans="1:4" ht="12.75" customHeight="1">
      <c r="A370" s="32"/>
      <c r="B370" s="32"/>
      <c r="C370" s="32"/>
      <c r="D370" s="32"/>
    </row>
    <row r="371" spans="1:4" ht="12.75" customHeight="1">
      <c r="A371" s="32"/>
      <c r="B371" s="32"/>
      <c r="C371" s="32"/>
      <c r="D371" s="32"/>
    </row>
    <row r="372" spans="1:4" ht="12.75" customHeight="1">
      <c r="A372" s="32"/>
      <c r="B372" s="32"/>
      <c r="C372" s="32"/>
      <c r="D372" s="32"/>
    </row>
    <row r="373" spans="1:4" ht="12.75" customHeight="1">
      <c r="A373" s="32"/>
      <c r="B373" s="32"/>
      <c r="C373" s="32"/>
      <c r="D373" s="32"/>
    </row>
    <row r="374" spans="1:4" ht="12.75" customHeight="1">
      <c r="A374" s="32"/>
      <c r="B374" s="32"/>
      <c r="C374" s="32"/>
      <c r="D374" s="32"/>
    </row>
    <row r="375" spans="1:4" ht="12.75" customHeight="1">
      <c r="A375" s="32"/>
      <c r="B375" s="32"/>
      <c r="C375" s="32"/>
      <c r="D375" s="32"/>
    </row>
    <row r="376" spans="1:4" ht="12.75" customHeight="1">
      <c r="A376" s="32"/>
      <c r="B376" s="32"/>
      <c r="C376" s="32"/>
      <c r="D376" s="32"/>
    </row>
    <row r="377" spans="1:4" ht="12.75" customHeight="1">
      <c r="A377" s="32"/>
      <c r="B377" s="32"/>
      <c r="C377" s="32"/>
      <c r="D377" s="32"/>
    </row>
    <row r="378" spans="1:4" ht="12.75" customHeight="1">
      <c r="A378" s="32"/>
      <c r="B378" s="32"/>
      <c r="C378" s="32"/>
      <c r="D378" s="32"/>
    </row>
    <row r="379" spans="1:4" ht="12.75" customHeight="1">
      <c r="A379" s="32"/>
      <c r="B379" s="32"/>
      <c r="C379" s="32"/>
      <c r="D379" s="32"/>
    </row>
    <row r="380" spans="1:4" ht="12.75" customHeight="1">
      <c r="A380" s="32"/>
      <c r="B380" s="32"/>
      <c r="C380" s="32"/>
      <c r="D380" s="32"/>
    </row>
    <row r="381" spans="1:4" ht="12.75" customHeight="1">
      <c r="A381" s="32"/>
      <c r="B381" s="32"/>
      <c r="C381" s="32"/>
      <c r="D381" s="32"/>
    </row>
    <row r="382" spans="1:4" ht="12.75" customHeight="1">
      <c r="A382" s="32"/>
      <c r="B382" s="32"/>
      <c r="C382" s="32"/>
      <c r="D382" s="32"/>
    </row>
    <row r="383" spans="1:4" ht="12.75" customHeight="1">
      <c r="A383" s="32"/>
      <c r="B383" s="32"/>
      <c r="C383" s="32"/>
      <c r="D383" s="32"/>
    </row>
    <row r="384" spans="1:4" ht="12.75" customHeight="1">
      <c r="A384" s="32"/>
      <c r="B384" s="32"/>
      <c r="C384" s="32"/>
      <c r="D384" s="32"/>
    </row>
    <row r="385" spans="1:4" ht="12.75" customHeight="1">
      <c r="A385" s="32"/>
      <c r="B385" s="32"/>
      <c r="C385" s="32"/>
      <c r="D385" s="32"/>
    </row>
    <row r="386" spans="1:4" ht="12.75" customHeight="1">
      <c r="A386" s="32"/>
      <c r="B386" s="32"/>
      <c r="C386" s="32"/>
      <c r="D386" s="32"/>
    </row>
    <row r="387" spans="1:4" ht="12.75" customHeight="1">
      <c r="A387" s="32"/>
      <c r="B387" s="32"/>
      <c r="C387" s="32"/>
      <c r="D387" s="32"/>
    </row>
    <row r="388" spans="1:4" ht="12.75" customHeight="1">
      <c r="A388" s="32"/>
      <c r="B388" s="32"/>
      <c r="C388" s="32"/>
      <c r="D388" s="32"/>
    </row>
    <row r="389" spans="1:4" ht="12.75" customHeight="1">
      <c r="A389" s="32"/>
      <c r="B389" s="32"/>
      <c r="C389" s="32"/>
      <c r="D389" s="32"/>
    </row>
    <row r="390" spans="1:4" ht="12.75" customHeight="1">
      <c r="A390" s="32"/>
      <c r="B390" s="32"/>
      <c r="C390" s="32"/>
      <c r="D390" s="32"/>
    </row>
    <row r="391" spans="1:4" ht="12.75" customHeight="1">
      <c r="A391" s="32"/>
      <c r="B391" s="32"/>
      <c r="C391" s="32"/>
      <c r="D391" s="32"/>
    </row>
    <row r="392" spans="1:4" ht="12.75" customHeight="1">
      <c r="A392" s="32"/>
      <c r="B392" s="32"/>
      <c r="C392" s="32"/>
      <c r="D392" s="32"/>
    </row>
    <row r="393" spans="1:4" ht="12.75" customHeight="1">
      <c r="A393" s="32"/>
      <c r="B393" s="32"/>
      <c r="C393" s="32"/>
      <c r="D393" s="32"/>
    </row>
    <row r="394" spans="1:4" ht="12.75" customHeight="1">
      <c r="A394" s="32"/>
      <c r="B394" s="32"/>
      <c r="C394" s="32"/>
      <c r="D394" s="32"/>
    </row>
    <row r="395" spans="1:4" ht="12.75" customHeight="1">
      <c r="A395" s="32"/>
      <c r="B395" s="32"/>
      <c r="C395" s="32"/>
      <c r="D395" s="32"/>
    </row>
    <row r="396" spans="1:4" ht="12.75" customHeight="1">
      <c r="A396" s="32"/>
      <c r="B396" s="32"/>
      <c r="C396" s="32"/>
      <c r="D396" s="32"/>
    </row>
    <row r="397" spans="1:4" ht="12.75" customHeight="1">
      <c r="A397" s="32"/>
      <c r="B397" s="32"/>
      <c r="C397" s="32"/>
      <c r="D397" s="32"/>
    </row>
    <row r="398" spans="1:4" ht="12.75" customHeight="1">
      <c r="A398" s="32"/>
      <c r="B398" s="32"/>
      <c r="C398" s="32"/>
      <c r="D398" s="32"/>
    </row>
    <row r="399" spans="1:4" ht="12.75" customHeight="1">
      <c r="A399" s="32"/>
      <c r="B399" s="32"/>
      <c r="C399" s="32"/>
      <c r="D399" s="32"/>
    </row>
    <row r="400" spans="1:4" ht="12.75" customHeight="1">
      <c r="A400" s="32"/>
      <c r="B400" s="32"/>
      <c r="C400" s="32"/>
      <c r="D400" s="32"/>
    </row>
    <row r="401" spans="1:4" ht="12.75" customHeight="1">
      <c r="A401" s="32"/>
      <c r="B401" s="32"/>
      <c r="C401" s="32"/>
      <c r="D401" s="32"/>
    </row>
    <row r="402" spans="1:4" ht="12.75" customHeight="1">
      <c r="A402" s="32"/>
      <c r="B402" s="32"/>
      <c r="C402" s="32"/>
      <c r="D402" s="32"/>
    </row>
    <row r="403" spans="1:4" ht="12.75" customHeight="1">
      <c r="A403" s="32"/>
      <c r="B403" s="32"/>
      <c r="C403" s="32"/>
      <c r="D403" s="32"/>
    </row>
    <row r="404" spans="1:4" ht="12.75" customHeight="1">
      <c r="A404" s="32"/>
      <c r="B404" s="32"/>
      <c r="C404" s="32"/>
      <c r="D404" s="32"/>
    </row>
    <row r="405" spans="1:4" ht="12.75" customHeight="1">
      <c r="A405" s="32"/>
      <c r="B405" s="32"/>
      <c r="C405" s="32"/>
      <c r="D405" s="32"/>
    </row>
    <row r="406" spans="1:4" ht="12.75" customHeight="1">
      <c r="A406" s="32"/>
      <c r="B406" s="32"/>
      <c r="C406" s="32"/>
      <c r="D406" s="32"/>
    </row>
    <row r="407" spans="1:4" ht="12.75" customHeight="1">
      <c r="A407" s="32"/>
      <c r="B407" s="32"/>
      <c r="C407" s="32"/>
      <c r="D407" s="32"/>
    </row>
    <row r="408" spans="1:4" ht="12.75" customHeight="1">
      <c r="A408" s="32"/>
      <c r="B408" s="32"/>
      <c r="C408" s="32"/>
      <c r="D408" s="32"/>
    </row>
    <row r="409" spans="1:4" ht="12.75" customHeight="1">
      <c r="A409" s="32"/>
      <c r="B409" s="32"/>
      <c r="C409" s="32"/>
      <c r="D409" s="32"/>
    </row>
    <row r="410" spans="1:4" ht="12.75" customHeight="1">
      <c r="A410" s="32"/>
      <c r="B410" s="32"/>
      <c r="C410" s="32"/>
      <c r="D410" s="32"/>
    </row>
    <row r="411" spans="1:4" ht="12.75" customHeight="1">
      <c r="A411" s="32"/>
      <c r="B411" s="32"/>
      <c r="C411" s="32"/>
      <c r="D411" s="32"/>
    </row>
    <row r="412" spans="1:4" ht="12.75" customHeight="1">
      <c r="A412" s="32"/>
      <c r="B412" s="32"/>
      <c r="C412" s="32"/>
      <c r="D412" s="32"/>
    </row>
    <row r="413" spans="1:4" ht="12.75" customHeight="1">
      <c r="A413" s="32"/>
      <c r="B413" s="32"/>
      <c r="C413" s="32"/>
      <c r="D413" s="32"/>
    </row>
    <row r="414" spans="1:4" ht="12.75" customHeight="1">
      <c r="A414" s="32"/>
      <c r="B414" s="32"/>
      <c r="C414" s="32"/>
      <c r="D414" s="32"/>
    </row>
    <row r="415" spans="1:4" ht="12.75" customHeight="1">
      <c r="A415" s="32"/>
      <c r="B415" s="32"/>
      <c r="C415" s="32"/>
      <c r="D415" s="32"/>
    </row>
    <row r="416" spans="1:4" ht="12.75" customHeight="1">
      <c r="A416" s="32"/>
      <c r="B416" s="32"/>
      <c r="C416" s="32"/>
      <c r="D416" s="32"/>
    </row>
    <row r="417" spans="1:4" ht="12.75" customHeight="1">
      <c r="A417" s="32"/>
      <c r="B417" s="32"/>
      <c r="C417" s="32"/>
      <c r="D417" s="32"/>
    </row>
    <row r="418" spans="1:4" ht="12.75" customHeight="1">
      <c r="A418" s="32"/>
      <c r="B418" s="32"/>
      <c r="C418" s="32"/>
      <c r="D418" s="32"/>
    </row>
    <row r="419" spans="1:4" ht="12.75" customHeight="1">
      <c r="A419" s="32"/>
      <c r="B419" s="32"/>
      <c r="C419" s="32"/>
      <c r="D419" s="32"/>
    </row>
    <row r="420" spans="1:4" ht="12.75" customHeight="1">
      <c r="A420" s="32"/>
      <c r="B420" s="32"/>
      <c r="C420" s="32"/>
      <c r="D420" s="32"/>
    </row>
    <row r="421" spans="1:4" ht="12.75" customHeight="1">
      <c r="A421" s="32"/>
      <c r="B421" s="32"/>
      <c r="C421" s="32"/>
      <c r="D421" s="32"/>
    </row>
    <row r="422" spans="1:4" ht="12.75" customHeight="1">
      <c r="A422" s="32"/>
      <c r="B422" s="32"/>
      <c r="C422" s="32"/>
      <c r="D422" s="32"/>
    </row>
    <row r="423" spans="1:4" ht="12.75" customHeight="1">
      <c r="A423" s="32"/>
      <c r="B423" s="32"/>
      <c r="C423" s="32"/>
      <c r="D423" s="32"/>
    </row>
    <row r="424" spans="1:4" ht="12.75" customHeight="1">
      <c r="A424" s="32"/>
      <c r="B424" s="32"/>
      <c r="C424" s="32"/>
      <c r="D424" s="32"/>
    </row>
    <row r="425" spans="1:4" ht="12.75" customHeight="1">
      <c r="A425" s="32"/>
      <c r="B425" s="32"/>
      <c r="C425" s="32"/>
      <c r="D425" s="32"/>
    </row>
    <row r="426" spans="1:4" ht="12.75" customHeight="1">
      <c r="A426" s="32"/>
      <c r="B426" s="32"/>
      <c r="C426" s="32"/>
      <c r="D426" s="32"/>
    </row>
    <row r="427" spans="1:4" ht="12.75" customHeight="1">
      <c r="A427" s="32"/>
      <c r="B427" s="32"/>
      <c r="C427" s="32"/>
      <c r="D427" s="32"/>
    </row>
    <row r="428" spans="1:4" ht="12.75" customHeight="1">
      <c r="A428" s="32"/>
      <c r="B428" s="32"/>
      <c r="C428" s="32"/>
      <c r="D428" s="32"/>
    </row>
    <row r="429" spans="1:4" ht="12.75" customHeight="1">
      <c r="A429" s="32"/>
      <c r="B429" s="32"/>
      <c r="C429" s="32"/>
      <c r="D429" s="32"/>
    </row>
    <row r="430" spans="1:4" ht="12.75" customHeight="1">
      <c r="A430" s="32"/>
      <c r="B430" s="32"/>
      <c r="C430" s="32"/>
      <c r="D430" s="32"/>
    </row>
    <row r="431" spans="1:4" ht="12.75" customHeight="1">
      <c r="A431" s="32"/>
      <c r="B431" s="32"/>
      <c r="C431" s="32"/>
      <c r="D431" s="32"/>
    </row>
    <row r="432" spans="1:4" ht="12.75" customHeight="1">
      <c r="A432" s="32"/>
      <c r="B432" s="32"/>
      <c r="C432" s="32"/>
      <c r="D432" s="32"/>
    </row>
    <row r="433" spans="1:4" ht="12.75" customHeight="1">
      <c r="A433" s="32"/>
      <c r="B433" s="32"/>
      <c r="C433" s="32"/>
      <c r="D433" s="32"/>
    </row>
    <row r="434" spans="1:4" ht="12.75" customHeight="1">
      <c r="A434" s="32"/>
      <c r="B434" s="32"/>
      <c r="C434" s="32"/>
      <c r="D434" s="32"/>
    </row>
    <row r="435" spans="1:4" ht="12.75" customHeight="1">
      <c r="A435" s="32"/>
      <c r="B435" s="32"/>
      <c r="C435" s="32"/>
      <c r="D435" s="32"/>
    </row>
    <row r="436" spans="1:4" ht="12.75" customHeight="1">
      <c r="A436" s="32"/>
      <c r="B436" s="32"/>
      <c r="C436" s="32"/>
      <c r="D436" s="32"/>
    </row>
    <row r="437" spans="1:4" ht="12.75" customHeight="1">
      <c r="A437" s="32"/>
      <c r="B437" s="32"/>
      <c r="C437" s="32"/>
      <c r="D437" s="32"/>
    </row>
    <row r="438" spans="1:4" ht="12.75" customHeight="1">
      <c r="A438" s="32"/>
      <c r="B438" s="32"/>
      <c r="C438" s="32"/>
      <c r="D438" s="32"/>
    </row>
    <row r="439" spans="1:4" ht="12.75" customHeight="1">
      <c r="A439" s="32"/>
      <c r="B439" s="32"/>
      <c r="C439" s="32"/>
      <c r="D439" s="32"/>
    </row>
    <row r="440" spans="1:4" ht="12.75" customHeight="1">
      <c r="A440" s="32"/>
      <c r="B440" s="32"/>
      <c r="C440" s="32"/>
      <c r="D440" s="32"/>
    </row>
    <row r="441" spans="1:4" ht="12.75" customHeight="1">
      <c r="A441" s="32"/>
      <c r="B441" s="32"/>
      <c r="C441" s="32"/>
      <c r="D441" s="32"/>
    </row>
    <row r="442" spans="1:4" ht="12.75" customHeight="1">
      <c r="A442" s="32"/>
      <c r="B442" s="32"/>
      <c r="C442" s="32"/>
      <c r="D442" s="32"/>
    </row>
    <row r="443" spans="1:4" ht="12.75" customHeight="1">
      <c r="A443" s="32"/>
      <c r="B443" s="32"/>
      <c r="C443" s="32"/>
      <c r="D443" s="32"/>
    </row>
    <row r="444" spans="1:4" ht="12.75" customHeight="1">
      <c r="A444" s="32"/>
      <c r="B444" s="32"/>
      <c r="C444" s="32"/>
      <c r="D444" s="32"/>
    </row>
    <row r="445" spans="1:4" ht="12.75" customHeight="1">
      <c r="A445" s="32"/>
      <c r="B445" s="32"/>
      <c r="C445" s="32"/>
      <c r="D445" s="32"/>
    </row>
    <row r="446" spans="1:4" ht="12.75" customHeight="1">
      <c r="A446" s="32"/>
      <c r="B446" s="32"/>
      <c r="C446" s="32"/>
      <c r="D446" s="32"/>
    </row>
    <row r="447" spans="1:4" ht="12.75" customHeight="1">
      <c r="A447" s="32"/>
      <c r="B447" s="32"/>
      <c r="C447" s="32"/>
      <c r="D447" s="32"/>
    </row>
    <row r="448" spans="1:4" ht="12.75" customHeight="1">
      <c r="A448" s="32"/>
      <c r="B448" s="32"/>
      <c r="C448" s="32"/>
      <c r="D448" s="32"/>
    </row>
    <row r="449" spans="1:4" ht="12.75" customHeight="1">
      <c r="A449" s="32"/>
      <c r="B449" s="32"/>
      <c r="C449" s="32"/>
      <c r="D449" s="32"/>
    </row>
    <row r="450" spans="1:4" ht="12.75" customHeight="1">
      <c r="A450" s="32"/>
      <c r="B450" s="32"/>
      <c r="C450" s="32"/>
      <c r="D450" s="32"/>
    </row>
    <row r="451" spans="1:4" ht="12.75" customHeight="1">
      <c r="A451" s="32"/>
      <c r="B451" s="32"/>
      <c r="C451" s="32"/>
      <c r="D451" s="32"/>
    </row>
    <row r="452" spans="1:4" ht="12.75" customHeight="1">
      <c r="A452" s="32"/>
      <c r="B452" s="32"/>
      <c r="C452" s="32"/>
      <c r="D452" s="32"/>
    </row>
    <row r="453" spans="1:4" ht="12.75" customHeight="1">
      <c r="A453" s="32"/>
      <c r="B453" s="32"/>
      <c r="C453" s="32"/>
      <c r="D453" s="32"/>
    </row>
    <row r="454" spans="1:4" ht="12.75" customHeight="1">
      <c r="A454" s="32"/>
      <c r="B454" s="32"/>
      <c r="C454" s="32"/>
      <c r="D454" s="32"/>
    </row>
    <row r="455" spans="1:4" ht="12.75" customHeight="1">
      <c r="A455" s="32"/>
      <c r="B455" s="32"/>
      <c r="C455" s="32"/>
      <c r="D455" s="32"/>
    </row>
    <row r="456" spans="1:4" ht="12.75" customHeight="1">
      <c r="A456" s="32"/>
      <c r="B456" s="32"/>
      <c r="C456" s="32"/>
      <c r="D456" s="32"/>
    </row>
    <row r="457" spans="1:4" ht="12.75" customHeight="1">
      <c r="A457" s="32"/>
      <c r="B457" s="32"/>
      <c r="C457" s="32"/>
      <c r="D457" s="32"/>
    </row>
    <row r="458" spans="1:4" ht="12.75" customHeight="1">
      <c r="A458" s="32"/>
      <c r="B458" s="32"/>
      <c r="C458" s="32"/>
      <c r="D458" s="32"/>
    </row>
    <row r="459" spans="1:4" ht="12.75" customHeight="1">
      <c r="A459" s="32"/>
      <c r="B459" s="32"/>
      <c r="C459" s="32"/>
      <c r="D459" s="32"/>
    </row>
    <row r="460" spans="1:4" ht="12.75" customHeight="1">
      <c r="A460" s="32"/>
      <c r="B460" s="32"/>
      <c r="C460" s="32"/>
      <c r="D460" s="32"/>
    </row>
    <row r="461" spans="1:4" ht="12.75" customHeight="1">
      <c r="A461" s="32"/>
      <c r="B461" s="32"/>
      <c r="C461" s="32"/>
      <c r="D461" s="32"/>
    </row>
    <row r="462" spans="1:4" ht="12.75" customHeight="1">
      <c r="A462" s="32"/>
      <c r="B462" s="32"/>
      <c r="C462" s="32"/>
      <c r="D462" s="32"/>
    </row>
    <row r="463" spans="1:4" ht="12.75" customHeight="1">
      <c r="A463" s="32"/>
      <c r="B463" s="32"/>
      <c r="C463" s="32"/>
      <c r="D463" s="32"/>
    </row>
    <row r="464" spans="1:4" ht="12.75" customHeight="1">
      <c r="A464" s="32"/>
      <c r="B464" s="32"/>
      <c r="C464" s="32"/>
      <c r="D464" s="32"/>
    </row>
    <row r="465" spans="1:4" ht="12.75" customHeight="1">
      <c r="A465" s="32"/>
      <c r="B465" s="32"/>
      <c r="C465" s="32"/>
      <c r="D465" s="32"/>
    </row>
    <row r="466" spans="1:4" ht="12.75" customHeight="1">
      <c r="A466" s="32"/>
      <c r="B466" s="32"/>
      <c r="C466" s="32"/>
      <c r="D466" s="32"/>
    </row>
    <row r="467" spans="1:4" ht="12.75" customHeight="1">
      <c r="A467" s="32"/>
      <c r="B467" s="32"/>
      <c r="C467" s="32"/>
      <c r="D467" s="32"/>
    </row>
    <row r="468" spans="1:4" ht="12.75" customHeight="1">
      <c r="A468" s="32"/>
      <c r="B468" s="32"/>
      <c r="C468" s="32"/>
      <c r="D468" s="32"/>
    </row>
    <row r="469" spans="1:4" ht="12.75" customHeight="1">
      <c r="A469" s="32"/>
      <c r="B469" s="32"/>
      <c r="C469" s="32"/>
      <c r="D469" s="32"/>
    </row>
    <row r="470" spans="1:4" ht="12.75" customHeight="1">
      <c r="A470" s="32"/>
      <c r="B470" s="32"/>
      <c r="C470" s="32"/>
      <c r="D470" s="32"/>
    </row>
    <row r="471" spans="1:4" ht="12.75" customHeight="1">
      <c r="A471" s="32"/>
      <c r="B471" s="32"/>
      <c r="C471" s="32"/>
      <c r="D471" s="32"/>
    </row>
    <row r="472" spans="1:4" ht="12.75" customHeight="1">
      <c r="A472" s="32"/>
      <c r="B472" s="32"/>
      <c r="C472" s="32"/>
      <c r="D472" s="32"/>
    </row>
    <row r="473" spans="1:4" ht="12.75" customHeight="1">
      <c r="A473" s="32"/>
      <c r="B473" s="32"/>
      <c r="C473" s="32"/>
      <c r="D473" s="32"/>
    </row>
    <row r="474" spans="1:4" ht="12.75" customHeight="1">
      <c r="A474" s="32"/>
      <c r="B474" s="32"/>
      <c r="C474" s="32"/>
      <c r="D474" s="32"/>
    </row>
    <row r="475" spans="1:4" ht="12.75" customHeight="1">
      <c r="A475" s="32"/>
      <c r="B475" s="32"/>
      <c r="C475" s="32"/>
      <c r="D475" s="32"/>
    </row>
    <row r="476" spans="1:4" ht="12.75" customHeight="1">
      <c r="A476" s="32"/>
      <c r="B476" s="32"/>
      <c r="C476" s="32"/>
      <c r="D476" s="32"/>
    </row>
    <row r="477" spans="1:4" ht="12.75" customHeight="1">
      <c r="A477" s="32"/>
      <c r="B477" s="32"/>
      <c r="C477" s="32"/>
      <c r="D477" s="32"/>
    </row>
    <row r="478" spans="1:4" ht="12.75" customHeight="1">
      <c r="A478" s="32"/>
      <c r="B478" s="32"/>
      <c r="C478" s="32"/>
      <c r="D478" s="32"/>
    </row>
    <row r="479" spans="1:4" ht="12.75" customHeight="1">
      <c r="A479" s="32"/>
      <c r="B479" s="32"/>
      <c r="C479" s="32"/>
      <c r="D479" s="32"/>
    </row>
    <row r="480" spans="1:4" ht="12.75" customHeight="1">
      <c r="A480" s="32"/>
      <c r="B480" s="32"/>
      <c r="C480" s="32"/>
      <c r="D480" s="32"/>
    </row>
    <row r="481" spans="1:4" ht="12.75" customHeight="1">
      <c r="A481" s="32"/>
      <c r="B481" s="32"/>
      <c r="C481" s="32"/>
      <c r="D481" s="32"/>
    </row>
    <row r="482" spans="1:4" ht="12.75" customHeight="1">
      <c r="A482" s="32"/>
      <c r="B482" s="32"/>
      <c r="C482" s="32"/>
      <c r="D482" s="32"/>
    </row>
    <row r="483" spans="1:4" ht="12.75" customHeight="1">
      <c r="A483" s="32"/>
      <c r="B483" s="32"/>
      <c r="C483" s="32"/>
      <c r="D483" s="32"/>
    </row>
    <row r="484" spans="1:4" ht="12.75" customHeight="1">
      <c r="A484" s="32"/>
      <c r="B484" s="32"/>
      <c r="C484" s="32"/>
      <c r="D484" s="32"/>
    </row>
    <row r="485" spans="1:4" ht="12.75" customHeight="1">
      <c r="A485" s="32"/>
      <c r="B485" s="32"/>
      <c r="C485" s="32"/>
      <c r="D485" s="32"/>
    </row>
    <row r="486" spans="1:4" ht="12.75" customHeight="1">
      <c r="A486" s="32"/>
      <c r="B486" s="32"/>
      <c r="C486" s="32"/>
      <c r="D486" s="32"/>
    </row>
    <row r="487" spans="1:4" ht="12.75" customHeight="1">
      <c r="A487" s="32"/>
      <c r="B487" s="32"/>
      <c r="C487" s="32"/>
      <c r="D487" s="32"/>
    </row>
    <row r="488" spans="1:4" ht="12.75" customHeight="1">
      <c r="A488" s="32"/>
      <c r="B488" s="32"/>
      <c r="C488" s="32"/>
      <c r="D488" s="32"/>
    </row>
    <row r="489" spans="1:4" ht="12.75" customHeight="1">
      <c r="A489" s="32"/>
      <c r="B489" s="32"/>
      <c r="C489" s="32"/>
      <c r="D489" s="32"/>
    </row>
    <row r="490" spans="1:4" ht="12.75" customHeight="1">
      <c r="A490" s="32"/>
      <c r="B490" s="32"/>
      <c r="C490" s="32"/>
      <c r="D490" s="32"/>
    </row>
    <row r="491" spans="1:4" ht="12.75" customHeight="1">
      <c r="A491" s="32"/>
      <c r="B491" s="32"/>
      <c r="C491" s="32"/>
      <c r="D491" s="32"/>
    </row>
    <row r="492" spans="1:4" ht="12.75" customHeight="1">
      <c r="A492" s="32"/>
      <c r="B492" s="32"/>
      <c r="C492" s="32"/>
      <c r="D492" s="32"/>
    </row>
    <row r="493" spans="1:4" ht="12.75" customHeight="1">
      <c r="A493" s="32"/>
      <c r="B493" s="32"/>
      <c r="C493" s="32"/>
      <c r="D493" s="32"/>
    </row>
    <row r="494" spans="1:4" ht="12.75" customHeight="1">
      <c r="A494" s="32"/>
      <c r="B494" s="32"/>
      <c r="C494" s="32"/>
      <c r="D494" s="32"/>
    </row>
    <row r="495" spans="1:4" ht="12.75" customHeight="1">
      <c r="A495" s="32"/>
      <c r="B495" s="32"/>
      <c r="C495" s="32"/>
      <c r="D495" s="32"/>
    </row>
    <row r="496" spans="1:4" ht="12.75" customHeight="1">
      <c r="A496" s="32"/>
      <c r="B496" s="32"/>
      <c r="C496" s="32"/>
      <c r="D496" s="32"/>
    </row>
    <row r="497" spans="1:4" ht="12.75" customHeight="1">
      <c r="A497" s="32"/>
      <c r="B497" s="32"/>
      <c r="C497" s="32"/>
      <c r="D497" s="32"/>
    </row>
    <row r="498" spans="1:4" ht="12.75" customHeight="1">
      <c r="A498" s="32"/>
      <c r="B498" s="32"/>
      <c r="C498" s="32"/>
      <c r="D498" s="32"/>
    </row>
    <row r="499" spans="1:4" ht="12.75" customHeight="1">
      <c r="A499" s="32"/>
      <c r="B499" s="32"/>
      <c r="C499" s="32"/>
      <c r="D499" s="32"/>
    </row>
    <row r="500" spans="1:4" ht="12.75" customHeight="1">
      <c r="A500" s="32"/>
      <c r="B500" s="32"/>
      <c r="C500" s="32"/>
      <c r="D500" s="32"/>
    </row>
    <row r="501" spans="1:4" ht="12.75" customHeight="1">
      <c r="A501" s="32"/>
      <c r="B501" s="32"/>
      <c r="C501" s="32"/>
      <c r="D501" s="32"/>
    </row>
    <row r="502" spans="1:4" ht="12.75" customHeight="1">
      <c r="A502" s="32"/>
      <c r="B502" s="32"/>
      <c r="C502" s="32"/>
      <c r="D502" s="32"/>
    </row>
    <row r="503" spans="1:4" ht="12.75" customHeight="1">
      <c r="A503" s="32"/>
      <c r="B503" s="32"/>
      <c r="C503" s="32"/>
      <c r="D503" s="32"/>
    </row>
    <row r="504" spans="1:4" ht="12.75" customHeight="1">
      <c r="A504" s="32"/>
      <c r="B504" s="32"/>
      <c r="C504" s="32"/>
      <c r="D504" s="32"/>
    </row>
    <row r="505" spans="1:4" ht="12.75" customHeight="1">
      <c r="A505" s="32"/>
      <c r="B505" s="32"/>
      <c r="C505" s="32"/>
      <c r="D505" s="32"/>
    </row>
    <row r="506" spans="1:4" ht="12.75" customHeight="1">
      <c r="A506" s="32"/>
      <c r="B506" s="32"/>
      <c r="C506" s="32"/>
      <c r="D506" s="32"/>
    </row>
    <row r="507" spans="1:4" ht="12.75" customHeight="1">
      <c r="A507" s="32"/>
      <c r="B507" s="32"/>
      <c r="C507" s="32"/>
      <c r="D507" s="32"/>
    </row>
    <row r="508" spans="1:4" ht="12.75" customHeight="1">
      <c r="A508" s="32"/>
      <c r="B508" s="32"/>
      <c r="C508" s="32"/>
      <c r="D508" s="32"/>
    </row>
    <row r="509" spans="1:4" ht="12.75" customHeight="1">
      <c r="A509" s="32"/>
      <c r="B509" s="32"/>
      <c r="C509" s="32"/>
      <c r="D509" s="32"/>
    </row>
    <row r="510" spans="1:4" ht="12.75" customHeight="1">
      <c r="A510" s="32"/>
      <c r="B510" s="32"/>
      <c r="C510" s="32"/>
      <c r="D510" s="32"/>
    </row>
    <row r="511" spans="1:4" ht="12.75" customHeight="1">
      <c r="A511" s="32"/>
      <c r="B511" s="32"/>
      <c r="C511" s="32"/>
      <c r="D511" s="32"/>
    </row>
    <row r="512" spans="1:4" ht="12.75" customHeight="1">
      <c r="A512" s="32"/>
      <c r="B512" s="32"/>
      <c r="C512" s="32"/>
      <c r="D512" s="32"/>
    </row>
    <row r="513" spans="1:4" ht="12.75" customHeight="1">
      <c r="A513" s="32"/>
      <c r="B513" s="32"/>
      <c r="C513" s="32"/>
      <c r="D513" s="32"/>
    </row>
    <row r="514" spans="1:4" ht="12.75" customHeight="1">
      <c r="A514" s="32"/>
      <c r="B514" s="32"/>
      <c r="C514" s="32"/>
      <c r="D514" s="32"/>
    </row>
    <row r="515" spans="1:4" ht="12.75" customHeight="1">
      <c r="A515" s="32"/>
      <c r="B515" s="32"/>
      <c r="C515" s="32"/>
      <c r="D515" s="32"/>
    </row>
    <row r="516" spans="1:4" ht="12.75" customHeight="1">
      <c r="A516" s="32"/>
      <c r="B516" s="32"/>
      <c r="C516" s="32"/>
      <c r="D516" s="32"/>
    </row>
    <row r="517" spans="1:4" ht="12.75" customHeight="1">
      <c r="A517" s="32"/>
      <c r="B517" s="32"/>
      <c r="C517" s="32"/>
      <c r="D517" s="32"/>
    </row>
    <row r="518" spans="1:4" ht="12.75" customHeight="1">
      <c r="A518" s="32"/>
      <c r="B518" s="32"/>
      <c r="C518" s="32"/>
      <c r="D518" s="32"/>
    </row>
    <row r="519" spans="1:4" ht="12.75" customHeight="1">
      <c r="A519" s="32"/>
      <c r="B519" s="32"/>
      <c r="C519" s="32"/>
      <c r="D519" s="32"/>
    </row>
    <row r="520" spans="1:4" ht="12.75" customHeight="1">
      <c r="A520" s="32"/>
      <c r="B520" s="32"/>
      <c r="C520" s="32"/>
      <c r="D520" s="32"/>
    </row>
    <row r="521" spans="1:4" ht="12.75" customHeight="1">
      <c r="A521" s="32"/>
      <c r="B521" s="32"/>
      <c r="C521" s="32"/>
      <c r="D521" s="32"/>
    </row>
    <row r="522" spans="1:4" ht="12.75" customHeight="1">
      <c r="A522" s="32"/>
      <c r="B522" s="32"/>
      <c r="C522" s="32"/>
      <c r="D522" s="32"/>
    </row>
    <row r="523" spans="1:4" ht="12.75" customHeight="1">
      <c r="A523" s="32"/>
      <c r="B523" s="32"/>
      <c r="C523" s="32"/>
      <c r="D523" s="32"/>
    </row>
    <row r="524" spans="1:4" ht="12.75" customHeight="1">
      <c r="A524" s="32"/>
      <c r="B524" s="32"/>
      <c r="C524" s="32"/>
      <c r="D524" s="32"/>
    </row>
    <row r="525" spans="1:4" ht="12.75" customHeight="1">
      <c r="A525" s="32"/>
      <c r="B525" s="32"/>
      <c r="C525" s="32"/>
      <c r="D525" s="32"/>
    </row>
    <row r="526" spans="1:4" ht="12.75" customHeight="1">
      <c r="A526" s="32"/>
      <c r="B526" s="32"/>
      <c r="C526" s="32"/>
      <c r="D526" s="32"/>
    </row>
    <row r="527" spans="1:4" ht="12.75" customHeight="1">
      <c r="A527" s="32"/>
      <c r="B527" s="32"/>
      <c r="C527" s="32"/>
      <c r="D527" s="32"/>
    </row>
    <row r="528" spans="1:4" ht="12.75" customHeight="1">
      <c r="A528" s="32"/>
      <c r="B528" s="32"/>
      <c r="C528" s="32"/>
      <c r="D528" s="32"/>
    </row>
    <row r="529" spans="1:4" ht="12.75" customHeight="1">
      <c r="A529" s="32"/>
      <c r="B529" s="32"/>
      <c r="C529" s="32"/>
      <c r="D529" s="32"/>
    </row>
    <row r="530" spans="1:4" ht="12.75" customHeight="1">
      <c r="A530" s="32"/>
      <c r="B530" s="32"/>
      <c r="C530" s="32"/>
      <c r="D530" s="32"/>
    </row>
    <row r="531" spans="1:4" ht="12.75" customHeight="1">
      <c r="A531" s="32"/>
      <c r="B531" s="32"/>
      <c r="C531" s="32"/>
      <c r="D531" s="32"/>
    </row>
    <row r="532" spans="1:4" ht="12.75" customHeight="1">
      <c r="A532" s="32"/>
      <c r="B532" s="32"/>
      <c r="C532" s="32"/>
      <c r="D532" s="32"/>
    </row>
    <row r="533" spans="1:4" ht="12.75" customHeight="1">
      <c r="A533" s="32"/>
      <c r="B533" s="32"/>
      <c r="C533" s="32"/>
      <c r="D533" s="32"/>
    </row>
    <row r="534" spans="1:4" ht="12.75" customHeight="1">
      <c r="A534" s="32"/>
      <c r="B534" s="32"/>
      <c r="C534" s="32"/>
      <c r="D534" s="32"/>
    </row>
    <row r="535" spans="1:4" ht="12.75" customHeight="1">
      <c r="A535" s="32"/>
      <c r="B535" s="32"/>
      <c r="C535" s="32"/>
      <c r="D535" s="32"/>
    </row>
    <row r="536" spans="1:4" ht="12.75" customHeight="1">
      <c r="A536" s="32"/>
      <c r="B536" s="32"/>
      <c r="C536" s="32"/>
      <c r="D536" s="32"/>
    </row>
    <row r="537" spans="1:4" ht="12.75" customHeight="1">
      <c r="A537" s="32"/>
      <c r="B537" s="32"/>
      <c r="C537" s="32"/>
      <c r="D537" s="32"/>
    </row>
    <row r="538" spans="1:4" ht="12.75" customHeight="1">
      <c r="A538" s="32"/>
      <c r="B538" s="32"/>
      <c r="C538" s="32"/>
      <c r="D538" s="32"/>
    </row>
    <row r="539" spans="1:4" ht="12.75" customHeight="1">
      <c r="A539" s="32"/>
      <c r="B539" s="32"/>
      <c r="C539" s="32"/>
      <c r="D539" s="32"/>
    </row>
    <row r="540" spans="1:4" ht="12.75" customHeight="1">
      <c r="A540" s="32"/>
      <c r="B540" s="32"/>
      <c r="C540" s="32"/>
      <c r="D540" s="32"/>
    </row>
    <row r="541" spans="1:4" ht="12.75" customHeight="1">
      <c r="A541" s="32"/>
      <c r="B541" s="32"/>
      <c r="C541" s="32"/>
      <c r="D541" s="32"/>
    </row>
    <row r="542" spans="1:4" ht="12.75" customHeight="1">
      <c r="A542" s="32"/>
      <c r="B542" s="32"/>
      <c r="C542" s="32"/>
      <c r="D542" s="32"/>
    </row>
    <row r="543" spans="1:4" ht="12.75" customHeight="1">
      <c r="A543" s="32"/>
      <c r="B543" s="32"/>
      <c r="C543" s="32"/>
      <c r="D543" s="32"/>
    </row>
    <row r="544" spans="1:4" ht="12.75" customHeight="1">
      <c r="A544" s="32"/>
      <c r="B544" s="32"/>
      <c r="C544" s="32"/>
      <c r="D544" s="32"/>
    </row>
    <row r="545" spans="1:4" ht="12.75" customHeight="1">
      <c r="A545" s="32"/>
      <c r="B545" s="32"/>
      <c r="C545" s="32"/>
      <c r="D545" s="32"/>
    </row>
    <row r="546" spans="1:4" ht="12.75" customHeight="1">
      <c r="A546" s="32"/>
      <c r="B546" s="32"/>
      <c r="C546" s="32"/>
      <c r="D546" s="32"/>
    </row>
    <row r="547" spans="1:4" ht="12.75" customHeight="1">
      <c r="A547" s="32"/>
      <c r="B547" s="32"/>
      <c r="C547" s="32"/>
      <c r="D547" s="32"/>
    </row>
    <row r="548" spans="1:4" ht="12.75" customHeight="1">
      <c r="A548" s="32"/>
      <c r="B548" s="32"/>
      <c r="C548" s="32"/>
      <c r="D548" s="32"/>
    </row>
    <row r="549" spans="1:4" ht="12.75" customHeight="1">
      <c r="A549" s="32"/>
      <c r="B549" s="32"/>
      <c r="C549" s="32"/>
      <c r="D549" s="32"/>
    </row>
    <row r="550" spans="1:4" ht="12.75" customHeight="1">
      <c r="A550" s="32"/>
      <c r="B550" s="32"/>
      <c r="C550" s="32"/>
      <c r="D550" s="32"/>
    </row>
    <row r="551" spans="1:4" ht="12.75" customHeight="1">
      <c r="A551" s="32"/>
      <c r="B551" s="32"/>
      <c r="C551" s="32"/>
      <c r="D551" s="32"/>
    </row>
    <row r="552" spans="1:4" ht="12.75" customHeight="1">
      <c r="A552" s="32"/>
      <c r="B552" s="32"/>
      <c r="C552" s="32"/>
      <c r="D552" s="32"/>
    </row>
    <row r="553" spans="1:4" ht="12.75" customHeight="1">
      <c r="A553" s="32"/>
      <c r="B553" s="32"/>
      <c r="C553" s="32"/>
      <c r="D553" s="32"/>
    </row>
    <row r="554" spans="1:4" ht="12.75" customHeight="1">
      <c r="A554" s="32"/>
      <c r="B554" s="32"/>
      <c r="C554" s="32"/>
      <c r="D554" s="32"/>
    </row>
    <row r="555" spans="1:4" ht="12.75" customHeight="1">
      <c r="A555" s="32"/>
      <c r="B555" s="32"/>
      <c r="C555" s="32"/>
      <c r="D555" s="32"/>
    </row>
    <row r="556" spans="1:4" ht="12.75" customHeight="1">
      <c r="A556" s="32"/>
      <c r="B556" s="32"/>
      <c r="C556" s="32"/>
      <c r="D556" s="32"/>
    </row>
    <row r="557" spans="1:4" ht="12.75" customHeight="1">
      <c r="A557" s="32"/>
      <c r="B557" s="32"/>
      <c r="C557" s="32"/>
      <c r="D557" s="32"/>
    </row>
    <row r="558" spans="1:4" ht="12.75" customHeight="1">
      <c r="A558" s="32"/>
      <c r="B558" s="32"/>
      <c r="C558" s="32"/>
      <c r="D558" s="32"/>
    </row>
    <row r="559" spans="1:4" ht="12.75" customHeight="1">
      <c r="A559" s="32"/>
      <c r="B559" s="32"/>
      <c r="C559" s="32"/>
      <c r="D559" s="32"/>
    </row>
    <row r="560" spans="1:4" ht="12.75" customHeight="1">
      <c r="A560" s="32"/>
      <c r="B560" s="32"/>
      <c r="C560" s="32"/>
      <c r="D560" s="32"/>
    </row>
    <row r="561" spans="1:4" ht="12.75" customHeight="1">
      <c r="A561" s="32"/>
      <c r="B561" s="32"/>
      <c r="C561" s="32"/>
      <c r="D561" s="32"/>
    </row>
    <row r="562" spans="1:4" ht="12.75" customHeight="1">
      <c r="A562" s="32"/>
      <c r="B562" s="32"/>
      <c r="C562" s="32"/>
      <c r="D562" s="32"/>
    </row>
    <row r="563" spans="1:4" ht="12.75" customHeight="1">
      <c r="A563" s="32"/>
      <c r="B563" s="32"/>
      <c r="C563" s="32"/>
      <c r="D563" s="32"/>
    </row>
    <row r="564" spans="1:4" ht="12.75" customHeight="1">
      <c r="A564" s="32"/>
      <c r="B564" s="32"/>
      <c r="C564" s="32"/>
      <c r="D564" s="32"/>
    </row>
    <row r="565" spans="1:4" ht="12.75" customHeight="1">
      <c r="A565" s="32"/>
      <c r="B565" s="32"/>
      <c r="C565" s="32"/>
      <c r="D565" s="32"/>
    </row>
    <row r="566" spans="1:4" ht="12.75" customHeight="1">
      <c r="A566" s="32"/>
      <c r="B566" s="32"/>
      <c r="C566" s="32"/>
      <c r="D566" s="32"/>
    </row>
    <row r="567" spans="1:4" ht="12.75" customHeight="1">
      <c r="A567" s="32"/>
      <c r="B567" s="32"/>
      <c r="C567" s="32"/>
      <c r="D567" s="32"/>
    </row>
    <row r="568" spans="1:4" ht="12.75" customHeight="1">
      <c r="A568" s="32"/>
      <c r="B568" s="32"/>
      <c r="C568" s="32"/>
      <c r="D568" s="32"/>
    </row>
    <row r="569" spans="1:4" ht="12.75" customHeight="1">
      <c r="A569" s="32"/>
      <c r="B569" s="32"/>
      <c r="C569" s="32"/>
      <c r="D569" s="32"/>
    </row>
    <row r="570" spans="1:4" ht="12.75" customHeight="1">
      <c r="A570" s="32"/>
      <c r="B570" s="32"/>
      <c r="C570" s="32"/>
      <c r="D570" s="32"/>
    </row>
    <row r="571" spans="1:4" ht="12.75" customHeight="1">
      <c r="A571" s="32"/>
      <c r="B571" s="32"/>
      <c r="C571" s="32"/>
      <c r="D571" s="32"/>
    </row>
    <row r="572" spans="1:4" ht="12.75" customHeight="1">
      <c r="A572" s="32"/>
      <c r="B572" s="32"/>
      <c r="C572" s="32"/>
      <c r="D572" s="32"/>
    </row>
    <row r="573" spans="1:4" ht="12.75" customHeight="1">
      <c r="A573" s="32"/>
      <c r="B573" s="32"/>
      <c r="C573" s="32"/>
      <c r="D573" s="32"/>
    </row>
    <row r="574" spans="1:4" ht="12.75" customHeight="1">
      <c r="A574" s="32"/>
      <c r="B574" s="32"/>
      <c r="C574" s="32"/>
      <c r="D574" s="32"/>
    </row>
    <row r="575" spans="1:4" ht="12.75" customHeight="1">
      <c r="A575" s="32"/>
      <c r="B575" s="32"/>
      <c r="C575" s="32"/>
      <c r="D575" s="32"/>
    </row>
    <row r="576" spans="1:4" ht="12.75" customHeight="1">
      <c r="A576" s="32"/>
      <c r="B576" s="32"/>
      <c r="C576" s="32"/>
      <c r="D576" s="32"/>
    </row>
    <row r="577" spans="1:4" ht="12.75" customHeight="1">
      <c r="A577" s="32"/>
      <c r="B577" s="32"/>
      <c r="C577" s="32"/>
      <c r="D577" s="32"/>
    </row>
    <row r="578" spans="1:4" ht="12.75" customHeight="1">
      <c r="A578" s="32"/>
      <c r="B578" s="32"/>
      <c r="C578" s="32"/>
      <c r="D578" s="32"/>
    </row>
    <row r="579" spans="1:4" ht="12.75" customHeight="1">
      <c r="A579" s="32"/>
      <c r="B579" s="32"/>
      <c r="C579" s="32"/>
      <c r="D579" s="32"/>
    </row>
    <row r="580" spans="1:4" ht="12.75" customHeight="1">
      <c r="A580" s="32"/>
      <c r="B580" s="32"/>
      <c r="C580" s="32"/>
      <c r="D580" s="32"/>
    </row>
    <row r="581" spans="1:4" ht="12.75" customHeight="1">
      <c r="A581" s="32"/>
      <c r="B581" s="32"/>
      <c r="C581" s="32"/>
      <c r="D581" s="32"/>
    </row>
    <row r="582" spans="1:4" ht="12.75" customHeight="1">
      <c r="A582" s="32"/>
      <c r="B582" s="32"/>
      <c r="C582" s="32"/>
      <c r="D582" s="32"/>
    </row>
    <row r="583" spans="1:4" ht="12.75" customHeight="1">
      <c r="A583" s="32"/>
      <c r="B583" s="32"/>
      <c r="C583" s="32"/>
      <c r="D583" s="32"/>
    </row>
    <row r="584" spans="1:4" ht="12.75" customHeight="1">
      <c r="A584" s="32"/>
      <c r="B584" s="32"/>
      <c r="C584" s="32"/>
      <c r="D584" s="32"/>
    </row>
    <row r="585" spans="1:4" ht="12.75" customHeight="1">
      <c r="A585" s="32"/>
      <c r="B585" s="32"/>
      <c r="C585" s="32"/>
      <c r="D585" s="32"/>
    </row>
    <row r="586" spans="1:4" ht="12.75" customHeight="1">
      <c r="A586" s="32"/>
      <c r="B586" s="32"/>
      <c r="C586" s="32"/>
      <c r="D586" s="32"/>
    </row>
    <row r="587" spans="1:4" ht="12.75" customHeight="1">
      <c r="A587" s="32"/>
      <c r="B587" s="32"/>
      <c r="C587" s="32"/>
      <c r="D587" s="32"/>
    </row>
    <row r="588" spans="1:4" ht="12.75" customHeight="1">
      <c r="A588" s="32"/>
      <c r="B588" s="32"/>
      <c r="C588" s="32"/>
      <c r="D588" s="32"/>
    </row>
    <row r="589" spans="1:4" ht="12.75" customHeight="1">
      <c r="A589" s="32"/>
      <c r="B589" s="32"/>
      <c r="C589" s="32"/>
      <c r="D589" s="32"/>
    </row>
    <row r="590" spans="1:4" ht="12.75" customHeight="1">
      <c r="A590" s="32"/>
      <c r="B590" s="32"/>
      <c r="C590" s="32"/>
      <c r="D590" s="32"/>
    </row>
    <row r="591" spans="1:4" ht="12.75" customHeight="1">
      <c r="A591" s="32"/>
      <c r="B591" s="32"/>
      <c r="C591" s="32"/>
      <c r="D591" s="32"/>
    </row>
    <row r="592" spans="1:4" ht="12.75" customHeight="1">
      <c r="A592" s="32"/>
      <c r="B592" s="32"/>
      <c r="C592" s="32"/>
      <c r="D592" s="32"/>
    </row>
    <row r="593" spans="1:4" ht="12.75" customHeight="1">
      <c r="A593" s="32"/>
      <c r="B593" s="32"/>
      <c r="C593" s="32"/>
      <c r="D593" s="32"/>
    </row>
    <row r="594" spans="1:4" ht="12.75" customHeight="1">
      <c r="A594" s="32"/>
      <c r="B594" s="32"/>
      <c r="C594" s="32"/>
      <c r="D594" s="32"/>
    </row>
    <row r="595" spans="1:4" ht="12.75" customHeight="1">
      <c r="A595" s="32"/>
      <c r="B595" s="32"/>
      <c r="C595" s="32"/>
      <c r="D595" s="32"/>
    </row>
    <row r="596" spans="1:4" ht="12.75" customHeight="1">
      <c r="A596" s="32"/>
      <c r="B596" s="32"/>
      <c r="C596" s="32"/>
      <c r="D596" s="32"/>
    </row>
    <row r="597" spans="1:4" ht="12.75" customHeight="1">
      <c r="A597" s="32"/>
      <c r="B597" s="32"/>
      <c r="C597" s="32"/>
      <c r="D597" s="32"/>
    </row>
    <row r="598" spans="1:4" ht="12.75" customHeight="1">
      <c r="A598" s="32"/>
      <c r="B598" s="32"/>
      <c r="C598" s="32"/>
      <c r="D598" s="32"/>
    </row>
    <row r="599" spans="1:4" ht="12.75" customHeight="1">
      <c r="A599" s="32"/>
      <c r="B599" s="32"/>
      <c r="C599" s="32"/>
      <c r="D599" s="32"/>
    </row>
    <row r="600" spans="1:4" ht="12.75" customHeight="1">
      <c r="A600" s="32"/>
      <c r="B600" s="32"/>
      <c r="C600" s="32"/>
      <c r="D600" s="32"/>
    </row>
    <row r="601" spans="1:4" ht="12.75" customHeight="1">
      <c r="A601" s="32"/>
      <c r="B601" s="32"/>
      <c r="C601" s="32"/>
      <c r="D601" s="32"/>
    </row>
    <row r="602" spans="1:4" ht="12.75" customHeight="1">
      <c r="A602" s="32"/>
      <c r="B602" s="32"/>
      <c r="C602" s="32"/>
      <c r="D602" s="32"/>
    </row>
    <row r="603" spans="1:4" ht="12.75" customHeight="1">
      <c r="A603" s="32"/>
      <c r="B603" s="32"/>
      <c r="C603" s="32"/>
      <c r="D603" s="32"/>
    </row>
    <row r="604" spans="1:4" ht="12.75" customHeight="1">
      <c r="A604" s="32"/>
      <c r="B604" s="32"/>
      <c r="C604" s="32"/>
      <c r="D604" s="32"/>
    </row>
    <row r="605" spans="1:4" ht="12.75" customHeight="1">
      <c r="A605" s="32"/>
      <c r="B605" s="32"/>
      <c r="C605" s="32"/>
      <c r="D605" s="32"/>
    </row>
    <row r="606" spans="1:4" ht="12.75" customHeight="1">
      <c r="A606" s="32"/>
      <c r="B606" s="32"/>
      <c r="C606" s="32"/>
      <c r="D606" s="32"/>
    </row>
    <row r="607" spans="1:4" ht="12.75" customHeight="1">
      <c r="A607" s="32"/>
      <c r="B607" s="32"/>
      <c r="C607" s="32"/>
      <c r="D607" s="32"/>
    </row>
    <row r="608" spans="1:4" ht="12.75" customHeight="1">
      <c r="A608" s="32"/>
      <c r="B608" s="32"/>
      <c r="C608" s="32"/>
      <c r="D608" s="32"/>
    </row>
    <row r="609" spans="1:4" ht="12.75" customHeight="1">
      <c r="A609" s="32"/>
      <c r="B609" s="32"/>
      <c r="C609" s="32"/>
      <c r="D609" s="32"/>
    </row>
    <row r="610" spans="1:4" ht="12.75" customHeight="1">
      <c r="A610" s="32"/>
      <c r="B610" s="32"/>
      <c r="C610" s="32"/>
      <c r="D610" s="32"/>
    </row>
    <row r="611" spans="1:4" ht="12.75" customHeight="1">
      <c r="A611" s="32"/>
      <c r="B611" s="32"/>
      <c r="C611" s="32"/>
      <c r="D611" s="32"/>
    </row>
    <row r="612" spans="1:4" ht="12.75" customHeight="1">
      <c r="A612" s="32"/>
      <c r="B612" s="32"/>
      <c r="C612" s="32"/>
      <c r="D612" s="32"/>
    </row>
    <row r="613" spans="1:4" ht="12.75" customHeight="1">
      <c r="A613" s="32"/>
      <c r="B613" s="32"/>
      <c r="C613" s="32"/>
      <c r="D613" s="32"/>
    </row>
    <row r="614" spans="1:4" ht="12.75" customHeight="1">
      <c r="A614" s="32"/>
      <c r="B614" s="32"/>
      <c r="C614" s="32"/>
      <c r="D614" s="32"/>
    </row>
    <row r="615" spans="1:4" ht="12.75" customHeight="1">
      <c r="A615" s="32"/>
      <c r="B615" s="32"/>
      <c r="C615" s="32"/>
      <c r="D615" s="32"/>
    </row>
    <row r="616" spans="1:4" ht="12.75" customHeight="1">
      <c r="A616" s="32"/>
      <c r="B616" s="32"/>
      <c r="C616" s="32"/>
      <c r="D616" s="32"/>
    </row>
    <row r="617" spans="1:4" ht="12.75" customHeight="1">
      <c r="A617" s="32"/>
      <c r="B617" s="32"/>
      <c r="C617" s="32"/>
      <c r="D617" s="32"/>
    </row>
    <row r="618" spans="1:4" ht="12.75" customHeight="1">
      <c r="A618" s="32"/>
      <c r="B618" s="32"/>
      <c r="C618" s="32"/>
      <c r="D618" s="32"/>
    </row>
    <row r="619" spans="1:4" ht="12.75" customHeight="1">
      <c r="A619" s="32"/>
      <c r="B619" s="32"/>
      <c r="C619" s="32"/>
      <c r="D619" s="32"/>
    </row>
    <row r="620" spans="1:4" ht="12.75" customHeight="1">
      <c r="A620" s="32"/>
      <c r="B620" s="32"/>
      <c r="C620" s="32"/>
      <c r="D620" s="32"/>
    </row>
    <row r="621" spans="1:4" ht="12.75" customHeight="1">
      <c r="A621" s="32"/>
      <c r="B621" s="32"/>
      <c r="C621" s="32"/>
      <c r="D621" s="32"/>
    </row>
    <row r="622" spans="1:4" ht="12.75" customHeight="1">
      <c r="A622" s="32"/>
      <c r="B622" s="32"/>
      <c r="C622" s="32"/>
      <c r="D622" s="32"/>
    </row>
    <row r="623" spans="1:4" ht="12.75" customHeight="1">
      <c r="A623" s="32"/>
      <c r="B623" s="32"/>
      <c r="C623" s="32"/>
      <c r="D623" s="32"/>
    </row>
    <row r="624" spans="1:4" ht="12.75" customHeight="1">
      <c r="A624" s="32"/>
      <c r="B624" s="32"/>
      <c r="C624" s="32"/>
      <c r="D624" s="32"/>
    </row>
    <row r="625" spans="1:4" ht="12.75" customHeight="1">
      <c r="A625" s="32"/>
      <c r="B625" s="32"/>
      <c r="C625" s="32"/>
      <c r="D625" s="32"/>
    </row>
    <row r="626" spans="1:4" ht="12.75" customHeight="1">
      <c r="A626" s="32"/>
      <c r="B626" s="32"/>
      <c r="C626" s="32"/>
      <c r="D626" s="32"/>
    </row>
    <row r="627" spans="1:4" ht="12.75" customHeight="1">
      <c r="A627" s="32"/>
      <c r="B627" s="32"/>
      <c r="C627" s="32"/>
      <c r="D627" s="32"/>
    </row>
    <row r="628" spans="1:4" ht="12.75" customHeight="1">
      <c r="A628" s="32"/>
      <c r="B628" s="32"/>
      <c r="C628" s="32"/>
      <c r="D628" s="32"/>
    </row>
    <row r="629" spans="1:4" ht="12.75" customHeight="1">
      <c r="A629" s="32"/>
      <c r="B629" s="32"/>
      <c r="C629" s="32"/>
      <c r="D629" s="32"/>
    </row>
    <row r="630" spans="1:4" ht="12.75" customHeight="1">
      <c r="A630" s="32"/>
      <c r="B630" s="32"/>
      <c r="C630" s="32"/>
      <c r="D630" s="32"/>
    </row>
    <row r="631" spans="1:4" ht="12.75" customHeight="1">
      <c r="A631" s="32"/>
      <c r="B631" s="32"/>
      <c r="C631" s="32"/>
      <c r="D631" s="32"/>
    </row>
    <row r="632" spans="1:4" ht="12.75" customHeight="1">
      <c r="A632" s="32"/>
      <c r="B632" s="32"/>
      <c r="C632" s="32"/>
      <c r="D632" s="32"/>
    </row>
    <row r="633" spans="1:4" ht="12.75" customHeight="1">
      <c r="A633" s="32"/>
      <c r="B633" s="32"/>
      <c r="C633" s="32"/>
      <c r="D633" s="32"/>
    </row>
    <row r="634" spans="1:4" ht="12.75" customHeight="1">
      <c r="A634" s="32"/>
      <c r="B634" s="32"/>
      <c r="C634" s="32"/>
      <c r="D634" s="32"/>
    </row>
    <row r="635" spans="1:4" ht="12.75" customHeight="1">
      <c r="A635" s="32"/>
      <c r="B635" s="32"/>
      <c r="C635" s="32"/>
      <c r="D635" s="32"/>
    </row>
    <row r="636" spans="1:4" ht="12.75" customHeight="1">
      <c r="A636" s="32"/>
      <c r="B636" s="32"/>
      <c r="C636" s="32"/>
      <c r="D636" s="32"/>
    </row>
    <row r="637" spans="1:4" ht="12.75" customHeight="1">
      <c r="A637" s="32"/>
      <c r="B637" s="32"/>
      <c r="C637" s="32"/>
      <c r="D637" s="32"/>
    </row>
    <row r="638" spans="1:4" ht="12.75" customHeight="1">
      <c r="A638" s="32"/>
      <c r="B638" s="32"/>
      <c r="C638" s="32"/>
      <c r="D638" s="32"/>
    </row>
    <row r="639" spans="1:4" ht="12.75" customHeight="1">
      <c r="A639" s="32"/>
      <c r="B639" s="32"/>
      <c r="C639" s="32"/>
      <c r="D639" s="32"/>
    </row>
    <row r="640" spans="1:4" ht="12.75" customHeight="1">
      <c r="A640" s="32"/>
      <c r="B640" s="32"/>
      <c r="C640" s="32"/>
      <c r="D640" s="32"/>
    </row>
    <row r="641" spans="1:4" ht="12.75" customHeight="1">
      <c r="A641" s="32"/>
      <c r="B641" s="32"/>
      <c r="C641" s="32"/>
      <c r="D641" s="32"/>
    </row>
    <row r="642" spans="1:4" ht="12.75" customHeight="1">
      <c r="A642" s="32"/>
      <c r="B642" s="32"/>
      <c r="C642" s="32"/>
      <c r="D642" s="32"/>
    </row>
    <row r="643" spans="1:4" ht="12.75" customHeight="1">
      <c r="A643" s="32"/>
      <c r="B643" s="32"/>
      <c r="C643" s="32"/>
      <c r="D643" s="32"/>
    </row>
    <row r="644" spans="1:4" ht="12.75" customHeight="1">
      <c r="A644" s="32"/>
      <c r="B644" s="32"/>
      <c r="C644" s="32"/>
      <c r="D644" s="32"/>
    </row>
    <row r="645" spans="1:4" ht="12.75" customHeight="1">
      <c r="A645" s="32"/>
      <c r="B645" s="32"/>
      <c r="C645" s="32"/>
      <c r="D645" s="32"/>
    </row>
    <row r="646" spans="1:4" ht="12.75" customHeight="1">
      <c r="A646" s="32"/>
      <c r="B646" s="32"/>
      <c r="C646" s="32"/>
      <c r="D646" s="32"/>
    </row>
    <row r="647" spans="1:4" ht="12.75" customHeight="1">
      <c r="A647" s="32"/>
      <c r="B647" s="32"/>
      <c r="C647" s="32"/>
      <c r="D647" s="32"/>
    </row>
    <row r="648" spans="1:4" ht="12.75" customHeight="1">
      <c r="A648" s="32"/>
      <c r="B648" s="32"/>
      <c r="C648" s="32"/>
      <c r="D648" s="32"/>
    </row>
    <row r="649" spans="1:4" ht="12.75" customHeight="1">
      <c r="A649" s="32"/>
      <c r="B649" s="32"/>
      <c r="C649" s="32"/>
      <c r="D649" s="32"/>
    </row>
    <row r="650" spans="1:4" ht="12.75" customHeight="1">
      <c r="A650" s="32"/>
      <c r="B650" s="32"/>
      <c r="C650" s="32"/>
      <c r="D650" s="32"/>
    </row>
    <row r="651" spans="1:4" ht="12.75" customHeight="1">
      <c r="A651" s="32"/>
      <c r="B651" s="32"/>
      <c r="C651" s="32"/>
      <c r="D651" s="32"/>
    </row>
    <row r="652" spans="1:4" ht="12.75" customHeight="1">
      <c r="A652" s="32"/>
      <c r="B652" s="32"/>
      <c r="C652" s="32"/>
      <c r="D652" s="32"/>
    </row>
    <row r="653" spans="1:4" ht="12.75" customHeight="1">
      <c r="A653" s="32"/>
      <c r="B653" s="32"/>
      <c r="C653" s="32"/>
      <c r="D653" s="32"/>
    </row>
    <row r="654" spans="1:4" ht="12.75" customHeight="1">
      <c r="A654" s="32"/>
      <c r="B654" s="32"/>
      <c r="C654" s="32"/>
      <c r="D654" s="32"/>
    </row>
    <row r="655" spans="1:4" ht="12.75" customHeight="1">
      <c r="A655" s="32"/>
      <c r="B655" s="32"/>
      <c r="C655" s="32"/>
      <c r="D655" s="32"/>
    </row>
    <row r="656" spans="1:4" ht="12.75" customHeight="1">
      <c r="A656" s="32"/>
      <c r="B656" s="32"/>
      <c r="C656" s="32"/>
      <c r="D656" s="32"/>
    </row>
    <row r="657" spans="1:4" ht="12.75" customHeight="1">
      <c r="A657" s="32"/>
      <c r="B657" s="32"/>
      <c r="C657" s="32"/>
      <c r="D657" s="32"/>
    </row>
    <row r="658" spans="1:4" ht="12.75" customHeight="1">
      <c r="A658" s="32"/>
      <c r="B658" s="32"/>
      <c r="C658" s="32"/>
      <c r="D658" s="32"/>
    </row>
    <row r="659" spans="1:4" ht="12.75" customHeight="1">
      <c r="A659" s="32"/>
      <c r="B659" s="32"/>
      <c r="C659" s="32"/>
      <c r="D659" s="32"/>
    </row>
    <row r="660" spans="1:4" ht="12.75" customHeight="1">
      <c r="A660" s="32"/>
      <c r="B660" s="32"/>
      <c r="C660" s="32"/>
      <c r="D660" s="32"/>
    </row>
    <row r="661" spans="1:4" ht="12.75" customHeight="1">
      <c r="A661" s="32"/>
      <c r="B661" s="32"/>
      <c r="C661" s="32"/>
      <c r="D661" s="32"/>
    </row>
    <row r="662" spans="1:4" ht="12.75" customHeight="1">
      <c r="A662" s="32"/>
      <c r="B662" s="32"/>
      <c r="C662" s="32"/>
      <c r="D662" s="32"/>
    </row>
    <row r="663" spans="1:4" ht="12.75" customHeight="1">
      <c r="A663" s="32"/>
      <c r="B663" s="32"/>
      <c r="C663" s="32"/>
      <c r="D663" s="32"/>
    </row>
    <row r="664" spans="1:4" ht="12.75" customHeight="1">
      <c r="A664" s="32"/>
      <c r="B664" s="32"/>
      <c r="C664" s="32"/>
      <c r="D664" s="32"/>
    </row>
    <row r="665" spans="1:4" ht="12.75" customHeight="1">
      <c r="A665" s="32"/>
      <c r="B665" s="32"/>
      <c r="C665" s="32"/>
      <c r="D665" s="32"/>
    </row>
    <row r="666" spans="1:4" ht="12.75" customHeight="1">
      <c r="A666" s="32"/>
      <c r="B666" s="32"/>
      <c r="C666" s="32"/>
      <c r="D666" s="32"/>
    </row>
    <row r="667" spans="1:4" ht="12.75" customHeight="1">
      <c r="A667" s="32"/>
      <c r="B667" s="32"/>
      <c r="C667" s="32"/>
      <c r="D667" s="32"/>
    </row>
    <row r="668" spans="1:4" ht="12.75" customHeight="1">
      <c r="A668" s="32"/>
      <c r="B668" s="32"/>
      <c r="C668" s="32"/>
      <c r="D668" s="32"/>
    </row>
    <row r="669" spans="1:4" ht="12.75" customHeight="1">
      <c r="A669" s="32"/>
      <c r="B669" s="32"/>
      <c r="C669" s="32"/>
      <c r="D669" s="32"/>
    </row>
    <row r="670" spans="1:4" ht="12.75" customHeight="1">
      <c r="A670" s="32"/>
      <c r="B670" s="32"/>
      <c r="C670" s="32"/>
      <c r="D670" s="32"/>
    </row>
    <row r="671" spans="1:4" ht="12.75" customHeight="1">
      <c r="A671" s="32"/>
      <c r="B671" s="32"/>
      <c r="C671" s="32"/>
      <c r="D671" s="32"/>
    </row>
    <row r="672" spans="1:4" ht="12.75" customHeight="1">
      <c r="A672" s="32"/>
      <c r="B672" s="32"/>
      <c r="C672" s="32"/>
      <c r="D672" s="32"/>
    </row>
    <row r="673" spans="1:4" ht="12.75" customHeight="1">
      <c r="A673" s="32"/>
      <c r="B673" s="32"/>
      <c r="C673" s="32"/>
      <c r="D673" s="32"/>
    </row>
    <row r="674" spans="1:4" ht="12.75" customHeight="1">
      <c r="A674" s="32"/>
      <c r="B674" s="32"/>
      <c r="C674" s="32"/>
      <c r="D674" s="32"/>
    </row>
    <row r="675" spans="1:4" ht="12.75" customHeight="1">
      <c r="A675" s="32"/>
      <c r="B675" s="32"/>
      <c r="C675" s="32"/>
      <c r="D675" s="32"/>
    </row>
    <row r="676" spans="1:4" ht="12.75" customHeight="1">
      <c r="A676" s="32"/>
      <c r="B676" s="32"/>
      <c r="C676" s="32"/>
      <c r="D676" s="32"/>
    </row>
    <row r="677" spans="1:4" ht="12.75" customHeight="1">
      <c r="A677" s="32"/>
      <c r="B677" s="32"/>
      <c r="C677" s="32"/>
      <c r="D677" s="32"/>
    </row>
    <row r="678" spans="1:4" ht="12.75" customHeight="1">
      <c r="A678" s="32"/>
      <c r="B678" s="32"/>
      <c r="C678" s="32"/>
      <c r="D678" s="32"/>
    </row>
    <row r="679" spans="1:4" ht="12.75" customHeight="1">
      <c r="A679" s="32"/>
      <c r="B679" s="32"/>
      <c r="C679" s="32"/>
      <c r="D679" s="32"/>
    </row>
    <row r="680" spans="1:4" ht="12.75" customHeight="1">
      <c r="A680" s="32"/>
      <c r="B680" s="32"/>
      <c r="C680" s="32"/>
      <c r="D680" s="32"/>
    </row>
    <row r="681" spans="1:4" ht="12.75" customHeight="1">
      <c r="A681" s="32"/>
      <c r="B681" s="32"/>
      <c r="C681" s="32"/>
      <c r="D681" s="32"/>
    </row>
    <row r="682" spans="1:4" ht="12.75" customHeight="1">
      <c r="A682" s="32"/>
      <c r="B682" s="32"/>
      <c r="C682" s="32"/>
      <c r="D682" s="32"/>
    </row>
    <row r="683" spans="1:4" ht="12.75" customHeight="1">
      <c r="A683" s="32"/>
      <c r="B683" s="32"/>
      <c r="C683" s="32"/>
      <c r="D683" s="32"/>
    </row>
    <row r="684" spans="1:4" ht="12.75" customHeight="1">
      <c r="A684" s="32"/>
      <c r="B684" s="32"/>
      <c r="C684" s="32"/>
      <c r="D684" s="32"/>
    </row>
    <row r="685" spans="1:4" ht="12.75" customHeight="1">
      <c r="A685" s="32"/>
      <c r="B685" s="32"/>
      <c r="C685" s="32"/>
      <c r="D685" s="32"/>
    </row>
    <row r="686" spans="1:4" ht="12.75" customHeight="1">
      <c r="A686" s="32"/>
      <c r="B686" s="32"/>
      <c r="C686" s="32"/>
      <c r="D686" s="32"/>
    </row>
    <row r="687" spans="1:4" ht="12.75" customHeight="1">
      <c r="A687" s="32"/>
      <c r="B687" s="32"/>
      <c r="C687" s="32"/>
      <c r="D687" s="32"/>
    </row>
    <row r="688" spans="1:4" ht="12.75" customHeight="1">
      <c r="A688" s="32"/>
      <c r="B688" s="32"/>
      <c r="C688" s="32"/>
      <c r="D688" s="32"/>
    </row>
    <row r="689" spans="1:4" ht="12.75" customHeight="1">
      <c r="A689" s="32"/>
      <c r="B689" s="32"/>
      <c r="C689" s="32"/>
      <c r="D689" s="32"/>
    </row>
    <row r="690" spans="1:4" ht="12.75" customHeight="1">
      <c r="A690" s="32"/>
      <c r="B690" s="32"/>
      <c r="C690" s="32"/>
      <c r="D690" s="32"/>
    </row>
    <row r="691" spans="1:4" ht="12.75" customHeight="1">
      <c r="A691" s="32"/>
      <c r="B691" s="32"/>
      <c r="C691" s="32"/>
      <c r="D691" s="32"/>
    </row>
    <row r="692" spans="1:4" ht="12.75" customHeight="1">
      <c r="A692" s="32"/>
      <c r="B692" s="32"/>
      <c r="C692" s="32"/>
      <c r="D692" s="32"/>
    </row>
    <row r="693" spans="1:4" ht="12.75" customHeight="1">
      <c r="A693" s="32"/>
      <c r="B693" s="32"/>
      <c r="C693" s="32"/>
      <c r="D693" s="32"/>
    </row>
    <row r="694" spans="1:4" ht="12.75" customHeight="1">
      <c r="A694" s="32"/>
      <c r="B694" s="32"/>
      <c r="C694" s="32"/>
      <c r="D694" s="32"/>
    </row>
    <row r="695" spans="1:4" ht="12.75" customHeight="1">
      <c r="A695" s="32"/>
      <c r="B695" s="32"/>
      <c r="C695" s="32"/>
      <c r="D695" s="32"/>
    </row>
    <row r="696" spans="1:4" ht="12.75" customHeight="1">
      <c r="A696" s="32"/>
      <c r="B696" s="32"/>
      <c r="C696" s="32"/>
      <c r="D696" s="32"/>
    </row>
    <row r="697" spans="1:4" ht="12.75" customHeight="1">
      <c r="A697" s="32"/>
      <c r="B697" s="32"/>
      <c r="C697" s="32"/>
      <c r="D697" s="32"/>
    </row>
    <row r="698" spans="1:4" ht="12.75" customHeight="1">
      <c r="A698" s="32"/>
      <c r="B698" s="32"/>
      <c r="C698" s="32"/>
      <c r="D698" s="32"/>
    </row>
    <row r="699" spans="1:4" ht="12.75" customHeight="1">
      <c r="A699" s="32"/>
      <c r="B699" s="32"/>
      <c r="C699" s="32"/>
      <c r="D699" s="32"/>
    </row>
    <row r="700" spans="1:4" ht="12.75" customHeight="1">
      <c r="A700" s="32"/>
      <c r="B700" s="32"/>
      <c r="C700" s="32"/>
      <c r="D700" s="32"/>
    </row>
    <row r="701" spans="1:4" ht="12.75" customHeight="1">
      <c r="A701" s="32"/>
      <c r="B701" s="32"/>
      <c r="C701" s="32"/>
      <c r="D701" s="32"/>
    </row>
    <row r="702" spans="1:4" ht="12.75" customHeight="1">
      <c r="A702" s="32"/>
      <c r="B702" s="32"/>
      <c r="C702" s="32"/>
      <c r="D702" s="32"/>
    </row>
    <row r="703" spans="1:4" ht="12.75" customHeight="1">
      <c r="A703" s="32"/>
      <c r="B703" s="32"/>
      <c r="C703" s="32"/>
      <c r="D703" s="32"/>
    </row>
    <row r="704" spans="1:4" ht="12.75" customHeight="1">
      <c r="A704" s="32"/>
      <c r="B704" s="32"/>
      <c r="C704" s="32"/>
      <c r="D704" s="32"/>
    </row>
    <row r="705" spans="1:4" ht="12.75" customHeight="1">
      <c r="A705" s="32"/>
      <c r="B705" s="32"/>
      <c r="C705" s="32"/>
      <c r="D705" s="32"/>
    </row>
    <row r="706" spans="1:4" ht="12.75" customHeight="1">
      <c r="A706" s="32"/>
      <c r="B706" s="32"/>
      <c r="C706" s="32"/>
      <c r="D706" s="32"/>
    </row>
    <row r="707" spans="1:4" ht="12.75" customHeight="1">
      <c r="A707" s="32"/>
      <c r="B707" s="32"/>
      <c r="C707" s="32"/>
      <c r="D707" s="32"/>
    </row>
    <row r="708" spans="1:4" ht="12.75" customHeight="1">
      <c r="A708" s="32"/>
      <c r="B708" s="32"/>
      <c r="C708" s="32"/>
      <c r="D708" s="32"/>
    </row>
    <row r="709" spans="1:4" ht="12.75" customHeight="1">
      <c r="A709" s="32"/>
      <c r="B709" s="32"/>
      <c r="C709" s="32"/>
      <c r="D709" s="32"/>
    </row>
    <row r="710" spans="1:4" ht="12.75" customHeight="1">
      <c r="A710" s="32"/>
      <c r="B710" s="32"/>
      <c r="C710" s="32"/>
      <c r="D710" s="32"/>
    </row>
    <row r="711" spans="1:4" ht="12.75" customHeight="1">
      <c r="A711" s="32"/>
      <c r="B711" s="32"/>
      <c r="C711" s="32"/>
      <c r="D711" s="32"/>
    </row>
    <row r="712" spans="1:4" ht="12.75" customHeight="1">
      <c r="A712" s="32"/>
      <c r="B712" s="32"/>
      <c r="C712" s="32"/>
      <c r="D712" s="32"/>
    </row>
    <row r="713" spans="1:4" ht="12.75" customHeight="1">
      <c r="A713" s="32"/>
      <c r="B713" s="32"/>
      <c r="C713" s="32"/>
      <c r="D713" s="32"/>
    </row>
    <row r="714" spans="1:4" ht="12.75" customHeight="1">
      <c r="A714" s="32"/>
      <c r="B714" s="32"/>
      <c r="C714" s="32"/>
      <c r="D714" s="32"/>
    </row>
    <row r="715" spans="1:4" ht="12.75" customHeight="1">
      <c r="A715" s="32"/>
      <c r="B715" s="32"/>
      <c r="C715" s="32"/>
      <c r="D715" s="32"/>
    </row>
    <row r="716" spans="1:4" ht="12.75" customHeight="1">
      <c r="A716" s="32"/>
      <c r="B716" s="32"/>
      <c r="C716" s="32"/>
      <c r="D716" s="32"/>
    </row>
    <row r="717" spans="1:4" ht="12.75" customHeight="1">
      <c r="A717" s="32"/>
      <c r="B717" s="32"/>
      <c r="C717" s="32"/>
      <c r="D717" s="32"/>
    </row>
    <row r="718" spans="1:4" ht="12.75" customHeight="1">
      <c r="A718" s="32"/>
      <c r="B718" s="32"/>
      <c r="C718" s="32"/>
      <c r="D718" s="32"/>
    </row>
    <row r="719" spans="1:4" ht="12.75" customHeight="1">
      <c r="A719" s="32"/>
      <c r="B719" s="32"/>
      <c r="C719" s="32"/>
      <c r="D719" s="32"/>
    </row>
    <row r="720" spans="1:4" ht="12.75" customHeight="1">
      <c r="A720" s="32"/>
      <c r="B720" s="32"/>
      <c r="C720" s="32"/>
      <c r="D720" s="32"/>
    </row>
    <row r="721" spans="1:4" ht="12.75" customHeight="1">
      <c r="A721" s="32"/>
      <c r="B721" s="32"/>
      <c r="C721" s="32"/>
      <c r="D721" s="32"/>
    </row>
    <row r="722" spans="1:4" ht="12.75" customHeight="1">
      <c r="A722" s="32"/>
      <c r="B722" s="32"/>
      <c r="C722" s="32"/>
      <c r="D722" s="32"/>
    </row>
    <row r="723" spans="1:4" ht="12.75" customHeight="1">
      <c r="A723" s="32"/>
      <c r="B723" s="32"/>
      <c r="C723" s="32"/>
      <c r="D723" s="32"/>
    </row>
    <row r="724" spans="1:4" ht="12.75" customHeight="1">
      <c r="A724" s="32"/>
      <c r="B724" s="32"/>
      <c r="C724" s="32"/>
      <c r="D724" s="32"/>
    </row>
    <row r="725" spans="1:4" ht="12.75" customHeight="1">
      <c r="A725" s="32"/>
      <c r="B725" s="32"/>
      <c r="C725" s="32"/>
      <c r="D725" s="32"/>
    </row>
    <row r="726" spans="1:4" ht="12.75" customHeight="1">
      <c r="A726" s="32"/>
      <c r="B726" s="32"/>
      <c r="C726" s="32"/>
      <c r="D726" s="32"/>
    </row>
    <row r="727" spans="1:4" ht="12.75" customHeight="1">
      <c r="A727" s="32"/>
      <c r="B727" s="32"/>
      <c r="C727" s="32"/>
      <c r="D727" s="32"/>
    </row>
    <row r="728" spans="1:4" ht="12.75" customHeight="1">
      <c r="A728" s="32"/>
      <c r="B728" s="32"/>
      <c r="C728" s="32"/>
      <c r="D728" s="32"/>
    </row>
    <row r="729" spans="1:4" ht="12.75" customHeight="1">
      <c r="A729" s="32"/>
      <c r="B729" s="32"/>
      <c r="C729" s="32"/>
      <c r="D729" s="32"/>
    </row>
    <row r="730" spans="1:4" ht="12.75" customHeight="1">
      <c r="A730" s="32"/>
      <c r="B730" s="32"/>
      <c r="C730" s="32"/>
      <c r="D730" s="32"/>
    </row>
    <row r="731" spans="1:4" ht="12.75" customHeight="1">
      <c r="A731" s="32"/>
      <c r="B731" s="32"/>
      <c r="C731" s="32"/>
      <c r="D731" s="32"/>
    </row>
    <row r="732" spans="1:4" ht="12.75" customHeight="1">
      <c r="A732" s="32"/>
      <c r="B732" s="32"/>
      <c r="C732" s="32"/>
      <c r="D732" s="32"/>
    </row>
    <row r="733" spans="1:4" ht="12.75" customHeight="1">
      <c r="A733" s="32"/>
      <c r="B733" s="32"/>
      <c r="C733" s="32"/>
      <c r="D733" s="32"/>
    </row>
    <row r="734" spans="1:4" ht="12.75" customHeight="1">
      <c r="A734" s="32"/>
      <c r="B734" s="32"/>
      <c r="C734" s="32"/>
      <c r="D734" s="32"/>
    </row>
    <row r="735" spans="1:4" ht="12.75" customHeight="1">
      <c r="A735" s="32"/>
      <c r="B735" s="32"/>
      <c r="C735" s="32"/>
      <c r="D735" s="32"/>
    </row>
    <row r="736" spans="1:4" ht="12.75" customHeight="1">
      <c r="A736" s="32"/>
      <c r="B736" s="32"/>
      <c r="C736" s="32"/>
      <c r="D736" s="32"/>
    </row>
    <row r="737" spans="1:4" ht="12.75" customHeight="1">
      <c r="A737" s="32"/>
      <c r="B737" s="32"/>
      <c r="C737" s="32"/>
      <c r="D737" s="32"/>
    </row>
    <row r="738" spans="1:4" ht="12.75" customHeight="1">
      <c r="A738" s="32"/>
      <c r="B738" s="32"/>
      <c r="C738" s="32"/>
      <c r="D738" s="32"/>
    </row>
    <row r="739" spans="1:4" ht="12.75" customHeight="1">
      <c r="A739" s="32"/>
      <c r="B739" s="32"/>
      <c r="C739" s="32"/>
      <c r="D739" s="32"/>
    </row>
    <row r="740" spans="1:4" ht="12.75" customHeight="1">
      <c r="A740" s="32"/>
      <c r="B740" s="32"/>
      <c r="C740" s="32"/>
      <c r="D740" s="32"/>
    </row>
    <row r="741" spans="1:4" ht="12.75" customHeight="1">
      <c r="A741" s="32"/>
      <c r="B741" s="32"/>
      <c r="C741" s="32"/>
      <c r="D741" s="32"/>
    </row>
    <row r="742" spans="1:4" ht="12.75" customHeight="1">
      <c r="A742" s="32"/>
      <c r="B742" s="32"/>
      <c r="C742" s="32"/>
      <c r="D742" s="32"/>
    </row>
    <row r="743" spans="1:4" ht="12.75" customHeight="1">
      <c r="A743" s="32"/>
      <c r="B743" s="32"/>
      <c r="C743" s="32"/>
      <c r="D743" s="32"/>
    </row>
    <row r="744" spans="1:4" ht="12.75" customHeight="1">
      <c r="A744" s="32"/>
      <c r="B744" s="32"/>
      <c r="C744" s="32"/>
      <c r="D744" s="32"/>
    </row>
    <row r="745" spans="1:4" ht="12.75" customHeight="1">
      <c r="A745" s="32"/>
      <c r="B745" s="32"/>
      <c r="C745" s="32"/>
      <c r="D745" s="32"/>
    </row>
    <row r="746" spans="1:4" ht="12.75" customHeight="1">
      <c r="A746" s="32"/>
      <c r="B746" s="32"/>
      <c r="C746" s="32"/>
      <c r="D746" s="32"/>
    </row>
    <row r="747" spans="1:4" ht="12.75" customHeight="1">
      <c r="A747" s="32"/>
      <c r="B747" s="32"/>
      <c r="C747" s="32"/>
      <c r="D747" s="32"/>
    </row>
    <row r="748" spans="1:4" ht="12.75" customHeight="1">
      <c r="A748" s="32"/>
      <c r="B748" s="32"/>
      <c r="C748" s="32"/>
      <c r="D748" s="32"/>
    </row>
    <row r="749" spans="1:4" ht="12.75" customHeight="1">
      <c r="A749" s="32"/>
      <c r="B749" s="32"/>
      <c r="C749" s="32"/>
      <c r="D749" s="32"/>
    </row>
    <row r="750" spans="1:4" ht="12.75" customHeight="1">
      <c r="A750" s="32"/>
      <c r="B750" s="32"/>
      <c r="C750" s="32"/>
      <c r="D750" s="32"/>
    </row>
    <row r="751" spans="1:4" ht="12.75" customHeight="1">
      <c r="A751" s="32"/>
      <c r="B751" s="32"/>
      <c r="C751" s="32"/>
      <c r="D751" s="32"/>
    </row>
    <row r="752" spans="1:4" ht="12.75" customHeight="1">
      <c r="A752" s="32"/>
      <c r="B752" s="32"/>
      <c r="C752" s="32"/>
      <c r="D752" s="32"/>
    </row>
    <row r="753" spans="1:4" ht="12.75" customHeight="1">
      <c r="A753" s="32"/>
      <c r="B753" s="32"/>
      <c r="C753" s="32"/>
      <c r="D753" s="32"/>
    </row>
    <row r="754" spans="1:4" ht="12.75" customHeight="1">
      <c r="A754" s="32"/>
      <c r="B754" s="32"/>
      <c r="C754" s="32"/>
      <c r="D754" s="32"/>
    </row>
    <row r="755" spans="1:4" ht="12.75" customHeight="1">
      <c r="A755" s="32"/>
      <c r="B755" s="32"/>
      <c r="C755" s="32"/>
      <c r="D755" s="32"/>
    </row>
    <row r="756" spans="1:4" ht="12.75" customHeight="1">
      <c r="A756" s="32"/>
      <c r="B756" s="32"/>
      <c r="C756" s="32"/>
      <c r="D756" s="32"/>
    </row>
    <row r="757" spans="1:4" ht="12.75" customHeight="1">
      <c r="A757" s="32"/>
      <c r="B757" s="32"/>
      <c r="C757" s="32"/>
      <c r="D757" s="32"/>
    </row>
    <row r="758" spans="1:4" ht="12.75" customHeight="1">
      <c r="A758" s="32"/>
      <c r="B758" s="32"/>
      <c r="C758" s="32"/>
      <c r="D758" s="32"/>
    </row>
    <row r="759" spans="1:4" ht="12.75" customHeight="1">
      <c r="A759" s="32"/>
      <c r="B759" s="32"/>
      <c r="C759" s="32"/>
      <c r="D759" s="32"/>
    </row>
    <row r="760" spans="1:4" ht="12.75" customHeight="1">
      <c r="A760" s="32"/>
      <c r="B760" s="32"/>
      <c r="C760" s="32"/>
      <c r="D760" s="32"/>
    </row>
    <row r="761" spans="1:4" ht="12.75" customHeight="1">
      <c r="A761" s="32"/>
      <c r="B761" s="32"/>
      <c r="C761" s="32"/>
      <c r="D761" s="32"/>
    </row>
    <row r="762" spans="1:4" ht="12.75" customHeight="1">
      <c r="A762" s="32"/>
      <c r="B762" s="32"/>
      <c r="C762" s="32"/>
      <c r="D762" s="32"/>
    </row>
    <row r="763" spans="1:4" ht="12.75" customHeight="1">
      <c r="A763" s="32"/>
      <c r="B763" s="32"/>
      <c r="C763" s="32"/>
      <c r="D763" s="32"/>
    </row>
    <row r="764" spans="1:4" ht="12.75" customHeight="1">
      <c r="A764" s="32"/>
      <c r="B764" s="32"/>
      <c r="C764" s="32"/>
      <c r="D764" s="32"/>
    </row>
    <row r="765" spans="1:4" ht="12.75" customHeight="1">
      <c r="A765" s="32"/>
      <c r="B765" s="32"/>
      <c r="C765" s="32"/>
      <c r="D765" s="32"/>
    </row>
    <row r="766" spans="1:4" ht="12.75" customHeight="1">
      <c r="A766" s="32"/>
      <c r="B766" s="32"/>
      <c r="C766" s="32"/>
      <c r="D766" s="32"/>
    </row>
    <row r="767" spans="1:4" ht="12.75" customHeight="1">
      <c r="A767" s="32"/>
      <c r="B767" s="32"/>
      <c r="C767" s="32"/>
      <c r="D767" s="32"/>
    </row>
    <row r="768" spans="1:4" ht="12.75" customHeight="1">
      <c r="A768" s="32"/>
      <c r="B768" s="32"/>
      <c r="C768" s="32"/>
      <c r="D768" s="32"/>
    </row>
    <row r="769" spans="1:4" ht="12.75" customHeight="1">
      <c r="A769" s="32"/>
      <c r="B769" s="32"/>
      <c r="C769" s="32"/>
      <c r="D769" s="32"/>
    </row>
    <row r="770" spans="1:4" ht="12.75" customHeight="1">
      <c r="A770" s="32"/>
      <c r="B770" s="32"/>
      <c r="C770" s="32"/>
      <c r="D770" s="32"/>
    </row>
    <row r="771" spans="1:4" ht="12.75" customHeight="1">
      <c r="A771" s="32"/>
      <c r="B771" s="32"/>
      <c r="C771" s="32"/>
      <c r="D771" s="32"/>
    </row>
    <row r="772" spans="1:4" ht="12.75" customHeight="1">
      <c r="A772" s="32"/>
      <c r="B772" s="32"/>
      <c r="C772" s="32"/>
      <c r="D772" s="32"/>
    </row>
    <row r="773" spans="1:4" ht="12.75" customHeight="1">
      <c r="A773" s="32"/>
      <c r="B773" s="32"/>
      <c r="C773" s="32"/>
      <c r="D773" s="32"/>
    </row>
    <row r="774" spans="1:4" ht="12.75" customHeight="1">
      <c r="A774" s="32"/>
      <c r="B774" s="32"/>
      <c r="C774" s="32"/>
      <c r="D774" s="32"/>
    </row>
    <row r="775" spans="1:4" ht="12.75" customHeight="1">
      <c r="A775" s="32"/>
      <c r="B775" s="32"/>
      <c r="C775" s="32"/>
      <c r="D775" s="32"/>
    </row>
    <row r="776" spans="1:4" ht="12.75" customHeight="1">
      <c r="A776" s="32"/>
      <c r="B776" s="32"/>
      <c r="C776" s="32"/>
      <c r="D776" s="32"/>
    </row>
    <row r="777" spans="1:4" ht="12.75" customHeight="1">
      <c r="A777" s="32"/>
      <c r="B777" s="32"/>
      <c r="C777" s="32"/>
      <c r="D777" s="32"/>
    </row>
    <row r="778" spans="1:4" ht="12.75" customHeight="1">
      <c r="A778" s="32"/>
      <c r="B778" s="32"/>
      <c r="C778" s="32"/>
      <c r="D778" s="32"/>
    </row>
    <row r="779" spans="1:4" ht="12.75" customHeight="1">
      <c r="A779" s="32"/>
      <c r="B779" s="32"/>
      <c r="C779" s="32"/>
      <c r="D779" s="32"/>
    </row>
    <row r="780" spans="1:4" ht="12.75" customHeight="1">
      <c r="A780" s="32"/>
      <c r="B780" s="32"/>
      <c r="C780" s="32"/>
      <c r="D780" s="32"/>
    </row>
    <row r="781" spans="1:4" ht="12.75" customHeight="1">
      <c r="A781" s="32"/>
      <c r="B781" s="32"/>
      <c r="C781" s="32"/>
      <c r="D781" s="32"/>
    </row>
    <row r="782" spans="1:4" ht="12.75" customHeight="1">
      <c r="A782" s="32"/>
      <c r="B782" s="32"/>
      <c r="C782" s="32"/>
      <c r="D782" s="32"/>
    </row>
    <row r="783" spans="1:4" ht="12.75" customHeight="1">
      <c r="A783" s="32"/>
      <c r="B783" s="32"/>
      <c r="C783" s="32"/>
      <c r="D783" s="32"/>
    </row>
    <row r="784" spans="1:4" ht="12.75" customHeight="1">
      <c r="A784" s="32"/>
      <c r="B784" s="32"/>
      <c r="C784" s="32"/>
      <c r="D784" s="32"/>
    </row>
    <row r="785" spans="1:4" ht="12.75" customHeight="1">
      <c r="A785" s="32"/>
      <c r="B785" s="32"/>
      <c r="C785" s="32"/>
      <c r="D785" s="32"/>
    </row>
    <row r="786" spans="1:4" ht="12.75" customHeight="1">
      <c r="A786" s="32"/>
      <c r="B786" s="32"/>
      <c r="C786" s="32"/>
      <c r="D786" s="32"/>
    </row>
    <row r="787" spans="1:4" ht="12.75" customHeight="1">
      <c r="A787" s="32"/>
      <c r="B787" s="32"/>
      <c r="C787" s="32"/>
      <c r="D787" s="32"/>
    </row>
    <row r="788" spans="1:4" ht="12.75" customHeight="1">
      <c r="A788" s="32"/>
      <c r="B788" s="32"/>
      <c r="C788" s="32"/>
      <c r="D788" s="32"/>
    </row>
    <row r="789" spans="1:4" ht="12.75" customHeight="1">
      <c r="A789" s="32"/>
      <c r="B789" s="32"/>
      <c r="C789" s="32"/>
      <c r="D789" s="32"/>
    </row>
    <row r="790" spans="1:4" ht="12.75" customHeight="1">
      <c r="A790" s="32"/>
      <c r="B790" s="32"/>
      <c r="C790" s="32"/>
      <c r="D790" s="32"/>
    </row>
    <row r="791" spans="1:4" ht="12.75" customHeight="1">
      <c r="A791" s="32"/>
      <c r="B791" s="32"/>
      <c r="C791" s="32"/>
      <c r="D791" s="32"/>
    </row>
    <row r="792" spans="1:4" ht="12.75" customHeight="1">
      <c r="A792" s="32"/>
      <c r="B792" s="32"/>
      <c r="C792" s="32"/>
      <c r="D792" s="32"/>
    </row>
    <row r="793" spans="1:4" ht="12.75" customHeight="1">
      <c r="A793" s="32"/>
      <c r="B793" s="32"/>
      <c r="C793" s="32"/>
      <c r="D793" s="32"/>
    </row>
    <row r="794" spans="1:4" ht="12.75" customHeight="1">
      <c r="A794" s="32"/>
      <c r="B794" s="32"/>
      <c r="C794" s="32"/>
      <c r="D794" s="32"/>
    </row>
    <row r="795" spans="1:4" ht="12.75" customHeight="1">
      <c r="A795" s="32"/>
      <c r="B795" s="32"/>
      <c r="C795" s="32"/>
      <c r="D795" s="32"/>
    </row>
    <row r="796" spans="1:4" ht="12.75" customHeight="1">
      <c r="A796" s="32"/>
      <c r="B796" s="32"/>
      <c r="C796" s="32"/>
      <c r="D796" s="32"/>
    </row>
    <row r="797" spans="1:4" ht="12.75" customHeight="1">
      <c r="A797" s="32"/>
      <c r="B797" s="32"/>
      <c r="C797" s="32"/>
      <c r="D797" s="32"/>
    </row>
    <row r="798" spans="1:4" ht="12.75" customHeight="1">
      <c r="A798" s="32"/>
      <c r="B798" s="32"/>
      <c r="C798" s="32"/>
      <c r="D798" s="32"/>
    </row>
    <row r="799" spans="1:4" ht="12.75" customHeight="1">
      <c r="A799" s="32"/>
      <c r="B799" s="32"/>
      <c r="C799" s="32"/>
      <c r="D799" s="32"/>
    </row>
    <row r="800" spans="1:4" ht="12.75" customHeight="1">
      <c r="A800" s="32"/>
      <c r="B800" s="32"/>
      <c r="C800" s="32"/>
      <c r="D800" s="32"/>
    </row>
    <row r="801" spans="1:4" ht="12.75" customHeight="1">
      <c r="A801" s="32"/>
      <c r="B801" s="32"/>
      <c r="C801" s="32"/>
      <c r="D801" s="32"/>
    </row>
    <row r="802" spans="1:4" ht="12.75" customHeight="1">
      <c r="A802" s="32"/>
      <c r="B802" s="32"/>
      <c r="C802" s="32"/>
      <c r="D802" s="32"/>
    </row>
    <row r="803" spans="1:4" ht="12.75" customHeight="1">
      <c r="A803" s="32"/>
      <c r="B803" s="32"/>
      <c r="C803" s="32"/>
      <c r="D803" s="32"/>
    </row>
    <row r="804" spans="1:4" ht="12.75" customHeight="1">
      <c r="A804" s="32"/>
      <c r="B804" s="32"/>
      <c r="C804" s="32"/>
      <c r="D804" s="32"/>
    </row>
    <row r="805" spans="1:4" ht="12.75" customHeight="1">
      <c r="A805" s="32"/>
      <c r="B805" s="32"/>
      <c r="C805" s="32"/>
      <c r="D805" s="32"/>
    </row>
    <row r="806" spans="1:4" ht="12.75" customHeight="1">
      <c r="A806" s="32"/>
      <c r="B806" s="32"/>
      <c r="C806" s="32"/>
      <c r="D806" s="32"/>
    </row>
    <row r="807" spans="1:4" ht="12.75" customHeight="1">
      <c r="A807" s="32"/>
      <c r="B807" s="32"/>
      <c r="C807" s="32"/>
      <c r="D807" s="32"/>
    </row>
    <row r="808" spans="1:4" ht="12.75" customHeight="1">
      <c r="A808" s="32"/>
      <c r="B808" s="32"/>
      <c r="C808" s="32"/>
      <c r="D808" s="32"/>
    </row>
    <row r="809" spans="1:4" ht="12.75" customHeight="1">
      <c r="A809" s="32"/>
      <c r="B809" s="32"/>
      <c r="C809" s="32"/>
      <c r="D809" s="32"/>
    </row>
    <row r="810" spans="1:4" ht="12.75" customHeight="1">
      <c r="A810" s="32"/>
      <c r="B810" s="32"/>
      <c r="C810" s="32"/>
      <c r="D810" s="32"/>
    </row>
    <row r="811" spans="1:4" ht="12.75" customHeight="1">
      <c r="A811" s="32"/>
      <c r="B811" s="32"/>
      <c r="C811" s="32"/>
      <c r="D811" s="32"/>
    </row>
    <row r="812" spans="1:4" ht="12.75" customHeight="1">
      <c r="A812" s="32"/>
      <c r="B812" s="32"/>
      <c r="C812" s="32"/>
      <c r="D812" s="32"/>
    </row>
    <row r="813" spans="1:4" ht="12.75" customHeight="1">
      <c r="A813" s="32"/>
      <c r="B813" s="32"/>
      <c r="C813" s="32"/>
      <c r="D813" s="32"/>
    </row>
    <row r="814" spans="1:4" ht="12.75" customHeight="1">
      <c r="A814" s="32"/>
      <c r="B814" s="32"/>
      <c r="C814" s="32"/>
      <c r="D814" s="32"/>
    </row>
    <row r="815" spans="1:4" ht="12.75" customHeight="1">
      <c r="A815" s="32"/>
      <c r="B815" s="32"/>
      <c r="C815" s="32"/>
      <c r="D815" s="32"/>
    </row>
    <row r="816" spans="1:4" ht="12.75" customHeight="1">
      <c r="A816" s="32"/>
      <c r="B816" s="32"/>
      <c r="C816" s="32"/>
      <c r="D816" s="32"/>
    </row>
    <row r="817" spans="1:4" ht="12.75" customHeight="1">
      <c r="A817" s="32"/>
      <c r="B817" s="32"/>
      <c r="C817" s="32"/>
      <c r="D817" s="32"/>
    </row>
    <row r="818" spans="1:4" ht="12.75" customHeight="1">
      <c r="A818" s="32"/>
      <c r="B818" s="32"/>
      <c r="C818" s="32"/>
      <c r="D818" s="32"/>
    </row>
    <row r="819" spans="1:4" ht="12.75" customHeight="1">
      <c r="A819" s="32"/>
      <c r="B819" s="32"/>
      <c r="C819" s="32"/>
      <c r="D819" s="32"/>
    </row>
    <row r="820" spans="1:4" ht="12.75" customHeight="1">
      <c r="A820" s="32"/>
      <c r="B820" s="32"/>
      <c r="C820" s="32"/>
      <c r="D820" s="32"/>
    </row>
    <row r="821" spans="1:4" ht="12.75" customHeight="1">
      <c r="A821" s="32"/>
      <c r="B821" s="32"/>
      <c r="C821" s="32"/>
      <c r="D821" s="32"/>
    </row>
    <row r="822" spans="1:4" ht="12.75" customHeight="1">
      <c r="A822" s="32"/>
      <c r="B822" s="32"/>
      <c r="C822" s="32"/>
      <c r="D822" s="32"/>
    </row>
    <row r="823" spans="1:4" ht="12.75" customHeight="1">
      <c r="A823" s="32"/>
      <c r="B823" s="32"/>
      <c r="C823" s="32"/>
      <c r="D823" s="32"/>
    </row>
    <row r="824" spans="1:4" ht="12.75" customHeight="1">
      <c r="A824" s="32"/>
      <c r="B824" s="32"/>
      <c r="C824" s="32"/>
      <c r="D824" s="32"/>
    </row>
    <row r="825" spans="1:4" ht="12.75" customHeight="1">
      <c r="A825" s="32"/>
      <c r="B825" s="32"/>
      <c r="C825" s="32"/>
      <c r="D825" s="32"/>
    </row>
    <row r="826" spans="1:4" ht="12.75" customHeight="1">
      <c r="A826" s="32"/>
      <c r="B826" s="32"/>
      <c r="C826" s="32"/>
      <c r="D826" s="32"/>
    </row>
    <row r="827" spans="1:4" ht="12.75" customHeight="1">
      <c r="A827" s="32"/>
      <c r="B827" s="32"/>
      <c r="C827" s="32"/>
      <c r="D827" s="32"/>
    </row>
    <row r="828" spans="1:4" ht="12.75" customHeight="1">
      <c r="A828" s="32"/>
      <c r="B828" s="32"/>
      <c r="C828" s="32"/>
      <c r="D828" s="32"/>
    </row>
    <row r="829" spans="1:4" ht="12.75" customHeight="1">
      <c r="A829" s="32"/>
      <c r="B829" s="32"/>
      <c r="C829" s="32"/>
      <c r="D829" s="32"/>
    </row>
    <row r="830" spans="1:4" ht="12.75" customHeight="1">
      <c r="A830" s="32"/>
      <c r="B830" s="32"/>
      <c r="C830" s="32"/>
      <c r="D830" s="32"/>
    </row>
    <row r="831" spans="1:4" ht="12.75" customHeight="1">
      <c r="A831" s="32"/>
      <c r="B831" s="32"/>
      <c r="C831" s="32"/>
      <c r="D831" s="32"/>
    </row>
    <row r="832" spans="1:4" ht="12.75" customHeight="1">
      <c r="A832" s="32"/>
      <c r="B832" s="32"/>
      <c r="C832" s="32"/>
      <c r="D832" s="32"/>
    </row>
    <row r="833" spans="1:4" ht="12.75" customHeight="1">
      <c r="A833" s="32"/>
      <c r="B833" s="32"/>
      <c r="C833" s="32"/>
      <c r="D833" s="32"/>
    </row>
    <row r="834" spans="1:4" ht="12.75" customHeight="1">
      <c r="A834" s="32"/>
      <c r="B834" s="32"/>
      <c r="C834" s="32"/>
      <c r="D834" s="32"/>
    </row>
    <row r="835" spans="1:4" ht="12.75" customHeight="1">
      <c r="A835" s="32"/>
      <c r="B835" s="32"/>
      <c r="C835" s="32"/>
      <c r="D835" s="32"/>
    </row>
    <row r="836" spans="1:4" ht="12.75" customHeight="1">
      <c r="A836" s="32"/>
      <c r="B836" s="32"/>
      <c r="C836" s="32"/>
      <c r="D836" s="32"/>
    </row>
    <row r="837" spans="1:4" ht="12.75" customHeight="1">
      <c r="A837" s="32"/>
      <c r="B837" s="32"/>
      <c r="C837" s="32"/>
      <c r="D837" s="32"/>
    </row>
    <row r="838" spans="1:4" ht="12.75" customHeight="1">
      <c r="A838" s="32"/>
      <c r="B838" s="32"/>
      <c r="C838" s="32"/>
      <c r="D838" s="32"/>
    </row>
    <row r="839" spans="1:4" ht="12.75" customHeight="1">
      <c r="A839" s="32"/>
      <c r="B839" s="32"/>
      <c r="C839" s="32"/>
      <c r="D839" s="32"/>
    </row>
    <row r="840" spans="1:4" ht="12.75" customHeight="1">
      <c r="A840" s="32"/>
      <c r="B840" s="32"/>
      <c r="C840" s="32"/>
      <c r="D840" s="32"/>
    </row>
    <row r="841" spans="1:4" ht="12.75" customHeight="1">
      <c r="A841" s="32"/>
      <c r="B841" s="32"/>
      <c r="C841" s="32"/>
      <c r="D841" s="32"/>
    </row>
    <row r="842" spans="1:4" ht="12.75" customHeight="1">
      <c r="A842" s="32"/>
      <c r="B842" s="32"/>
      <c r="C842" s="32"/>
      <c r="D842" s="32"/>
    </row>
    <row r="843" spans="1:4" ht="12.75" customHeight="1">
      <c r="A843" s="32"/>
      <c r="B843" s="32"/>
      <c r="C843" s="32"/>
      <c r="D843" s="32"/>
    </row>
    <row r="844" spans="1:4" ht="12.75" customHeight="1">
      <c r="A844" s="32"/>
      <c r="B844" s="32"/>
      <c r="C844" s="32"/>
      <c r="D844" s="32"/>
    </row>
    <row r="845" spans="1:4" ht="12.75" customHeight="1">
      <c r="A845" s="32"/>
      <c r="B845" s="32"/>
      <c r="C845" s="32"/>
      <c r="D845" s="32"/>
    </row>
    <row r="846" spans="1:4" ht="12.75" customHeight="1">
      <c r="A846" s="32"/>
      <c r="B846" s="32"/>
      <c r="C846" s="32"/>
      <c r="D846" s="32"/>
    </row>
    <row r="847" spans="1:4" ht="12.75" customHeight="1">
      <c r="A847" s="32"/>
      <c r="B847" s="32"/>
      <c r="C847" s="32"/>
      <c r="D847" s="32"/>
    </row>
    <row r="848" spans="1:4" ht="12.75" customHeight="1">
      <c r="A848" s="32"/>
      <c r="B848" s="32"/>
      <c r="C848" s="32"/>
      <c r="D848" s="32"/>
    </row>
    <row r="849" spans="1:4" ht="12.75" customHeight="1">
      <c r="A849" s="32"/>
      <c r="B849" s="32"/>
      <c r="C849" s="32"/>
      <c r="D849" s="32"/>
    </row>
    <row r="850" spans="1:4" ht="12.75" customHeight="1">
      <c r="A850" s="32"/>
      <c r="B850" s="32"/>
      <c r="C850" s="32"/>
      <c r="D850" s="32"/>
    </row>
    <row r="851" spans="1:4" ht="12.75" customHeight="1">
      <c r="A851" s="32"/>
      <c r="B851" s="32"/>
      <c r="C851" s="32"/>
      <c r="D851" s="32"/>
    </row>
    <row r="852" spans="1:4" ht="12.75" customHeight="1">
      <c r="A852" s="32"/>
      <c r="B852" s="32"/>
      <c r="C852" s="32"/>
      <c r="D852" s="32"/>
    </row>
    <row r="853" spans="1:4" ht="12.75" customHeight="1">
      <c r="A853" s="32"/>
      <c r="B853" s="32"/>
      <c r="C853" s="32"/>
      <c r="D853" s="32"/>
    </row>
    <row r="854" spans="1:4" ht="12.75" customHeight="1">
      <c r="A854" s="32"/>
      <c r="B854" s="32"/>
      <c r="C854" s="32"/>
      <c r="D854" s="32"/>
    </row>
    <row r="855" spans="1:4" ht="12.75" customHeight="1">
      <c r="A855" s="32"/>
      <c r="B855" s="32"/>
      <c r="C855" s="32"/>
      <c r="D855" s="32"/>
    </row>
    <row r="856" spans="1:4" ht="12.75" customHeight="1">
      <c r="A856" s="32"/>
      <c r="B856" s="32"/>
      <c r="C856" s="32"/>
      <c r="D856" s="32"/>
    </row>
    <row r="857" spans="1:4" ht="12.75" customHeight="1">
      <c r="A857" s="32"/>
      <c r="B857" s="32"/>
      <c r="C857" s="32"/>
      <c r="D857" s="32"/>
    </row>
    <row r="858" spans="1:4" ht="12.75" customHeight="1">
      <c r="A858" s="32"/>
      <c r="B858" s="32"/>
      <c r="C858" s="32"/>
      <c r="D858" s="32"/>
    </row>
    <row r="859" spans="1:4" ht="12.75" customHeight="1">
      <c r="A859" s="32"/>
      <c r="B859" s="32"/>
      <c r="C859" s="32"/>
      <c r="D859" s="32"/>
    </row>
    <row r="860" spans="1:4" ht="12.75" customHeight="1">
      <c r="A860" s="32"/>
      <c r="B860" s="32"/>
      <c r="C860" s="32"/>
      <c r="D860" s="32"/>
    </row>
    <row r="861" spans="1:4" ht="12.75" customHeight="1">
      <c r="A861" s="32"/>
      <c r="B861" s="32"/>
      <c r="C861" s="32"/>
      <c r="D861" s="32"/>
    </row>
    <row r="862" spans="1:4" ht="12.75" customHeight="1">
      <c r="A862" s="32"/>
      <c r="B862" s="32"/>
      <c r="C862" s="32"/>
      <c r="D862" s="32"/>
    </row>
    <row r="863" spans="1:4" ht="12.75" customHeight="1">
      <c r="A863" s="32"/>
      <c r="B863" s="32"/>
      <c r="C863" s="32"/>
      <c r="D863" s="32"/>
    </row>
    <row r="864" spans="1:4" ht="12.75" customHeight="1">
      <c r="A864" s="32"/>
      <c r="B864" s="32"/>
      <c r="C864" s="32"/>
      <c r="D864" s="32"/>
    </row>
    <row r="865" spans="1:4" ht="12.75" customHeight="1">
      <c r="A865" s="32"/>
      <c r="B865" s="32"/>
      <c r="C865" s="32"/>
      <c r="D865" s="32"/>
    </row>
    <row r="866" spans="1:4" ht="12.75" customHeight="1">
      <c r="A866" s="32"/>
      <c r="B866" s="32"/>
      <c r="C866" s="32"/>
      <c r="D866" s="32"/>
    </row>
    <row r="867" spans="1:4" ht="12.75" customHeight="1">
      <c r="A867" s="32"/>
      <c r="B867" s="32"/>
      <c r="C867" s="32"/>
      <c r="D867" s="32"/>
    </row>
    <row r="868" spans="1:4" ht="12.75" customHeight="1">
      <c r="A868" s="32"/>
      <c r="B868" s="32"/>
      <c r="C868" s="32"/>
      <c r="D868" s="32"/>
    </row>
    <row r="869" spans="1:4" ht="12.75" customHeight="1">
      <c r="A869" s="32"/>
      <c r="B869" s="32"/>
      <c r="C869" s="32"/>
      <c r="D869" s="32"/>
    </row>
    <row r="870" spans="1:4" ht="12.75" customHeight="1">
      <c r="A870" s="32"/>
      <c r="B870" s="32"/>
      <c r="C870" s="32"/>
      <c r="D870" s="32"/>
    </row>
    <row r="871" spans="1:4" ht="12.75" customHeight="1">
      <c r="A871" s="32"/>
      <c r="B871" s="32"/>
      <c r="C871" s="32"/>
      <c r="D871" s="32"/>
    </row>
    <row r="872" spans="1:4" ht="12.75" customHeight="1">
      <c r="A872" s="32"/>
      <c r="B872" s="32"/>
      <c r="C872" s="32"/>
      <c r="D872" s="32"/>
    </row>
    <row r="873" spans="1:4" ht="12.75" customHeight="1">
      <c r="A873" s="32"/>
      <c r="B873" s="32"/>
      <c r="C873" s="32"/>
      <c r="D873" s="32"/>
    </row>
    <row r="874" spans="1:4" ht="12.75" customHeight="1">
      <c r="A874" s="32"/>
      <c r="B874" s="32"/>
      <c r="C874" s="32"/>
      <c r="D874" s="32"/>
    </row>
    <row r="875" spans="1:4" ht="12.75" customHeight="1">
      <c r="A875" s="32"/>
      <c r="B875" s="32"/>
      <c r="C875" s="32"/>
      <c r="D875" s="32"/>
    </row>
    <row r="876" spans="1:4" ht="12.75" customHeight="1">
      <c r="A876" s="32"/>
      <c r="B876" s="32"/>
      <c r="C876" s="32"/>
      <c r="D876" s="32"/>
    </row>
    <row r="877" spans="1:4" ht="12.75" customHeight="1">
      <c r="A877" s="32"/>
      <c r="B877" s="32"/>
      <c r="C877" s="32"/>
      <c r="D877" s="32"/>
    </row>
    <row r="878" spans="1:4" ht="12.75" customHeight="1">
      <c r="A878" s="32"/>
      <c r="B878" s="32"/>
      <c r="C878" s="32"/>
      <c r="D878" s="32"/>
    </row>
    <row r="879" spans="1:4" ht="12.75" customHeight="1">
      <c r="A879" s="32"/>
      <c r="B879" s="32"/>
      <c r="C879" s="32"/>
      <c r="D879" s="32"/>
    </row>
    <row r="880" spans="1:4" ht="12.75" customHeight="1">
      <c r="A880" s="32"/>
      <c r="B880" s="32"/>
      <c r="C880" s="32"/>
      <c r="D880" s="32"/>
    </row>
    <row r="881" spans="1:4" ht="12.75" customHeight="1">
      <c r="A881" s="32"/>
      <c r="B881" s="32"/>
      <c r="C881" s="32"/>
      <c r="D881" s="32"/>
    </row>
    <row r="882" spans="1:4" ht="12.75" customHeight="1">
      <c r="A882" s="32"/>
      <c r="B882" s="32"/>
      <c r="C882" s="32"/>
      <c r="D882" s="32"/>
    </row>
    <row r="883" spans="1:4" ht="12.75" customHeight="1">
      <c r="A883" s="32"/>
      <c r="B883" s="32"/>
      <c r="C883" s="32"/>
      <c r="D883" s="32"/>
    </row>
    <row r="884" spans="1:4" ht="12.75" customHeight="1">
      <c r="A884" s="32"/>
      <c r="B884" s="32"/>
      <c r="C884" s="32"/>
      <c r="D884" s="32"/>
    </row>
    <row r="885" spans="1:4" ht="12.75" customHeight="1">
      <c r="A885" s="32"/>
      <c r="B885" s="32"/>
      <c r="C885" s="32"/>
      <c r="D885" s="32"/>
    </row>
    <row r="886" spans="1:4" ht="12.75" customHeight="1">
      <c r="A886" s="32"/>
      <c r="B886" s="32"/>
      <c r="C886" s="32"/>
      <c r="D886" s="32"/>
    </row>
    <row r="887" spans="1:4" ht="12.75" customHeight="1">
      <c r="A887" s="32"/>
      <c r="B887" s="32"/>
      <c r="C887" s="32"/>
      <c r="D887" s="32"/>
    </row>
    <row r="888" spans="1:4" ht="12.75" customHeight="1">
      <c r="A888" s="32"/>
      <c r="B888" s="32"/>
      <c r="C888" s="32"/>
      <c r="D888" s="32"/>
    </row>
    <row r="889" spans="1:4" ht="12.75" customHeight="1">
      <c r="A889" s="32"/>
      <c r="B889" s="32"/>
      <c r="C889" s="32"/>
      <c r="D889" s="32"/>
    </row>
    <row r="890" spans="1:4" ht="12.75" customHeight="1">
      <c r="A890" s="32"/>
      <c r="B890" s="32"/>
      <c r="C890" s="32"/>
      <c r="D890" s="32"/>
    </row>
    <row r="891" spans="1:4" ht="12.75" customHeight="1">
      <c r="A891" s="32"/>
      <c r="B891" s="32"/>
      <c r="C891" s="32"/>
      <c r="D891" s="32"/>
    </row>
    <row r="892" spans="1:4" ht="12.75" customHeight="1">
      <c r="A892" s="32"/>
      <c r="B892" s="32"/>
      <c r="C892" s="32"/>
      <c r="D892" s="32"/>
    </row>
    <row r="893" spans="1:4" ht="12.75" customHeight="1">
      <c r="A893" s="32"/>
      <c r="B893" s="32"/>
      <c r="C893" s="32"/>
      <c r="D893" s="32"/>
    </row>
    <row r="894" spans="1:4" ht="12.75" customHeight="1">
      <c r="A894" s="32"/>
      <c r="B894" s="32"/>
      <c r="C894" s="32"/>
      <c r="D894" s="32"/>
    </row>
    <row r="895" spans="1:4" ht="12.75" customHeight="1">
      <c r="A895" s="32"/>
      <c r="B895" s="32"/>
      <c r="C895" s="32"/>
      <c r="D895" s="32"/>
    </row>
    <row r="896" spans="1:4" ht="12.75" customHeight="1">
      <c r="A896" s="32"/>
      <c r="B896" s="32"/>
      <c r="C896" s="32"/>
      <c r="D896" s="32"/>
    </row>
    <row r="897" spans="1:4" ht="12.75" customHeight="1">
      <c r="A897" s="32"/>
      <c r="B897" s="32"/>
      <c r="C897" s="32"/>
      <c r="D897" s="32"/>
    </row>
    <row r="898" spans="1:4" ht="12.75" customHeight="1">
      <c r="A898" s="32"/>
      <c r="B898" s="32"/>
      <c r="C898" s="32"/>
      <c r="D898" s="32"/>
    </row>
    <row r="899" spans="1:4" ht="12.75" customHeight="1">
      <c r="A899" s="32"/>
      <c r="B899" s="32"/>
      <c r="C899" s="32"/>
      <c r="D899" s="32"/>
    </row>
    <row r="900" spans="1:4" ht="12.75" customHeight="1">
      <c r="A900" s="32"/>
      <c r="B900" s="32"/>
      <c r="C900" s="32"/>
      <c r="D900" s="32"/>
    </row>
    <row r="901" spans="1:4" ht="12.75" customHeight="1">
      <c r="A901" s="32"/>
      <c r="B901" s="32"/>
      <c r="C901" s="32"/>
      <c r="D901" s="32"/>
    </row>
    <row r="902" spans="1:4" ht="12.75" customHeight="1">
      <c r="A902" s="32"/>
      <c r="B902" s="32"/>
      <c r="C902" s="32"/>
      <c r="D902" s="32"/>
    </row>
    <row r="903" spans="1:4" ht="12.75" customHeight="1">
      <c r="A903" s="32"/>
      <c r="B903" s="32"/>
      <c r="C903" s="32"/>
      <c r="D903" s="32"/>
    </row>
    <row r="904" spans="1:4" ht="12.75" customHeight="1">
      <c r="A904" s="32"/>
      <c r="B904" s="32"/>
      <c r="C904" s="32"/>
      <c r="D904" s="32"/>
    </row>
    <row r="905" spans="1:4" ht="12.75" customHeight="1">
      <c r="A905" s="32"/>
      <c r="B905" s="32"/>
      <c r="C905" s="32"/>
      <c r="D905" s="32"/>
    </row>
    <row r="906" spans="1:4" ht="12.75" customHeight="1">
      <c r="A906" s="32"/>
      <c r="B906" s="32"/>
      <c r="C906" s="32"/>
      <c r="D906" s="32"/>
    </row>
    <row r="907" spans="1:4" ht="12.75" customHeight="1">
      <c r="A907" s="32"/>
      <c r="B907" s="32"/>
      <c r="C907" s="32"/>
      <c r="D907" s="32"/>
    </row>
    <row r="908" spans="1:4" ht="12.75" customHeight="1">
      <c r="A908" s="32"/>
      <c r="B908" s="32"/>
      <c r="C908" s="32"/>
      <c r="D908" s="32"/>
    </row>
    <row r="909" spans="1:4" ht="12.75" customHeight="1">
      <c r="A909" s="32"/>
      <c r="B909" s="32"/>
      <c r="C909" s="32"/>
      <c r="D909" s="32"/>
    </row>
    <row r="910" spans="1:4" ht="12.75" customHeight="1">
      <c r="A910" s="32"/>
      <c r="B910" s="32"/>
      <c r="C910" s="32"/>
      <c r="D910" s="32"/>
    </row>
    <row r="911" spans="1:4" ht="12.75" customHeight="1">
      <c r="A911" s="32"/>
      <c r="B911" s="32"/>
      <c r="C911" s="32"/>
      <c r="D911" s="32"/>
    </row>
    <row r="912" spans="1:4" ht="12.75" customHeight="1">
      <c r="A912" s="32"/>
      <c r="B912" s="32"/>
      <c r="C912" s="32"/>
      <c r="D912" s="32"/>
    </row>
    <row r="913" spans="1:4" ht="12.75" customHeight="1">
      <c r="A913" s="32"/>
      <c r="B913" s="32"/>
      <c r="C913" s="32"/>
      <c r="D913" s="32"/>
    </row>
    <row r="914" spans="1:4" ht="12.75" customHeight="1">
      <c r="A914" s="32"/>
      <c r="B914" s="32"/>
      <c r="C914" s="32"/>
      <c r="D914" s="32"/>
    </row>
    <row r="915" spans="1:4" ht="12.75" customHeight="1">
      <c r="A915" s="32"/>
      <c r="B915" s="32"/>
      <c r="C915" s="32"/>
      <c r="D915" s="32"/>
    </row>
    <row r="916" spans="1:4" ht="12.75" customHeight="1">
      <c r="A916" s="32"/>
      <c r="B916" s="32"/>
      <c r="C916" s="32"/>
      <c r="D916" s="32"/>
    </row>
    <row r="917" spans="1:4" ht="12.75" customHeight="1">
      <c r="A917" s="32"/>
      <c r="B917" s="32"/>
      <c r="C917" s="32"/>
      <c r="D917" s="32"/>
    </row>
    <row r="918" spans="1:4" ht="12.75" customHeight="1">
      <c r="A918" s="32"/>
      <c r="B918" s="32"/>
      <c r="C918" s="32"/>
      <c r="D918" s="32"/>
    </row>
    <row r="919" spans="1:4" ht="12.75" customHeight="1">
      <c r="A919" s="32"/>
      <c r="B919" s="32"/>
      <c r="C919" s="32"/>
      <c r="D919" s="32"/>
    </row>
    <row r="920" spans="1:4" ht="12.75" customHeight="1">
      <c r="A920" s="32"/>
      <c r="B920" s="32"/>
      <c r="C920" s="32"/>
      <c r="D920" s="32"/>
    </row>
    <row r="921" spans="1:4" ht="12.75" customHeight="1">
      <c r="A921" s="32"/>
      <c r="B921" s="32"/>
      <c r="C921" s="32"/>
      <c r="D921" s="32"/>
    </row>
    <row r="922" spans="1:4" ht="12.75" customHeight="1">
      <c r="A922" s="32"/>
      <c r="B922" s="32"/>
      <c r="C922" s="32"/>
      <c r="D922" s="32"/>
    </row>
    <row r="923" spans="1:4" ht="12.75" customHeight="1">
      <c r="A923" s="32"/>
      <c r="B923" s="32"/>
      <c r="C923" s="32"/>
      <c r="D923" s="32"/>
    </row>
    <row r="924" spans="1:4" ht="12.75" customHeight="1">
      <c r="A924" s="32"/>
      <c r="B924" s="32"/>
      <c r="C924" s="32"/>
      <c r="D924" s="32"/>
    </row>
    <row r="925" spans="1:4" ht="12.75" customHeight="1">
      <c r="A925" s="32"/>
      <c r="B925" s="32"/>
      <c r="C925" s="32"/>
      <c r="D925" s="32"/>
    </row>
    <row r="926" spans="1:4" ht="12.75" customHeight="1">
      <c r="A926" s="32"/>
      <c r="B926" s="32"/>
      <c r="C926" s="32"/>
      <c r="D926" s="32"/>
    </row>
    <row r="927" spans="1:4" ht="12.75" customHeight="1">
      <c r="A927" s="32"/>
      <c r="B927" s="32"/>
      <c r="C927" s="32"/>
      <c r="D927" s="32"/>
    </row>
    <row r="928" spans="1:4" ht="12.75" customHeight="1">
      <c r="A928" s="32"/>
      <c r="B928" s="32"/>
      <c r="C928" s="32"/>
      <c r="D928" s="32"/>
    </row>
    <row r="929" spans="1:4" ht="12.75" customHeight="1">
      <c r="A929" s="32"/>
      <c r="B929" s="32"/>
      <c r="C929" s="32"/>
      <c r="D929" s="32"/>
    </row>
    <row r="930" spans="1:4" ht="12.75" customHeight="1">
      <c r="A930" s="32"/>
      <c r="B930" s="32"/>
      <c r="C930" s="32"/>
      <c r="D930" s="32"/>
    </row>
    <row r="931" spans="1:4" ht="12.75" customHeight="1">
      <c r="A931" s="32"/>
      <c r="B931" s="32"/>
      <c r="C931" s="32"/>
      <c r="D931" s="32"/>
    </row>
    <row r="932" spans="1:4" ht="12.75" customHeight="1">
      <c r="A932" s="32"/>
      <c r="B932" s="32"/>
      <c r="C932" s="32"/>
      <c r="D932" s="32"/>
    </row>
    <row r="933" spans="1:4" ht="12.75" customHeight="1">
      <c r="A933" s="32"/>
      <c r="B933" s="32"/>
      <c r="C933" s="32"/>
      <c r="D933" s="32"/>
    </row>
    <row r="934" spans="1:4" ht="12.75" customHeight="1">
      <c r="A934" s="32"/>
      <c r="B934" s="32"/>
      <c r="C934" s="32"/>
      <c r="D934" s="32"/>
    </row>
    <row r="935" spans="1:4" ht="12.75" customHeight="1">
      <c r="A935" s="32"/>
      <c r="B935" s="32"/>
      <c r="C935" s="32"/>
      <c r="D935" s="32"/>
    </row>
    <row r="936" spans="1:4" ht="12.75" customHeight="1">
      <c r="A936" s="32"/>
      <c r="B936" s="32"/>
      <c r="C936" s="32"/>
      <c r="D936" s="32"/>
    </row>
    <row r="937" spans="1:4" ht="12.75" customHeight="1">
      <c r="A937" s="32"/>
      <c r="B937" s="32"/>
      <c r="C937" s="32"/>
      <c r="D937" s="32"/>
    </row>
    <row r="938" spans="1:4" ht="12.75" customHeight="1">
      <c r="A938" s="32"/>
      <c r="B938" s="32"/>
      <c r="C938" s="32"/>
      <c r="D938" s="32"/>
    </row>
    <row r="939" spans="1:4" ht="12.75" customHeight="1">
      <c r="A939" s="32"/>
      <c r="B939" s="32"/>
      <c r="C939" s="32"/>
      <c r="D939" s="32"/>
    </row>
    <row r="940" spans="1:4" ht="12.75" customHeight="1">
      <c r="A940" s="32"/>
      <c r="B940" s="32"/>
      <c r="C940" s="32"/>
      <c r="D940" s="32"/>
    </row>
    <row r="941" spans="1:4" ht="12.75" customHeight="1">
      <c r="A941" s="32"/>
      <c r="B941" s="32"/>
      <c r="C941" s="32"/>
      <c r="D941" s="32"/>
    </row>
    <row r="942" spans="1:4" ht="12.75" customHeight="1">
      <c r="A942" s="32"/>
      <c r="B942" s="32"/>
      <c r="C942" s="32"/>
      <c r="D942" s="32"/>
    </row>
    <row r="943" spans="1:4" ht="12.75" customHeight="1">
      <c r="A943" s="32"/>
      <c r="B943" s="32"/>
      <c r="C943" s="32"/>
      <c r="D943" s="32"/>
    </row>
    <row r="944" spans="1:4" ht="12.75" customHeight="1">
      <c r="A944" s="32"/>
      <c r="B944" s="32"/>
      <c r="C944" s="32"/>
      <c r="D944" s="32"/>
    </row>
    <row r="945" spans="1:4" ht="12.75" customHeight="1">
      <c r="A945" s="32"/>
      <c r="B945" s="32"/>
      <c r="C945" s="32"/>
      <c r="D945" s="32"/>
    </row>
    <row r="946" spans="1:4" ht="12.75" customHeight="1">
      <c r="A946" s="32"/>
      <c r="B946" s="32"/>
      <c r="C946" s="32"/>
      <c r="D946" s="32"/>
    </row>
    <row r="947" spans="1:4" ht="12.75" customHeight="1">
      <c r="A947" s="32"/>
      <c r="B947" s="32"/>
      <c r="C947" s="32"/>
      <c r="D947" s="32"/>
    </row>
    <row r="948" spans="1:4" ht="12.75" customHeight="1">
      <c r="A948" s="32"/>
      <c r="B948" s="32"/>
      <c r="C948" s="32"/>
      <c r="D948" s="32"/>
    </row>
    <row r="949" spans="1:4" ht="12.75" customHeight="1">
      <c r="A949" s="32"/>
      <c r="B949" s="32"/>
      <c r="C949" s="32"/>
      <c r="D949" s="32"/>
    </row>
    <row r="950" spans="1:4" ht="12.75" customHeight="1">
      <c r="A950" s="32"/>
      <c r="B950" s="32"/>
      <c r="C950" s="32"/>
      <c r="D950" s="32"/>
    </row>
    <row r="951" spans="1:4" ht="12.75" customHeight="1">
      <c r="A951" s="32"/>
      <c r="B951" s="32"/>
      <c r="C951" s="32"/>
      <c r="D951" s="32"/>
    </row>
    <row r="952" spans="1:4" ht="12.75" customHeight="1">
      <c r="A952" s="32"/>
      <c r="B952" s="32"/>
      <c r="C952" s="32"/>
      <c r="D952" s="32"/>
    </row>
    <row r="953" spans="1:4" ht="12.75" customHeight="1">
      <c r="A953" s="32"/>
      <c r="B953" s="32"/>
      <c r="C953" s="32"/>
      <c r="D953" s="32"/>
    </row>
    <row r="954" spans="1:4" ht="12.75" customHeight="1">
      <c r="A954" s="32"/>
      <c r="B954" s="32"/>
      <c r="C954" s="32"/>
      <c r="D954" s="32"/>
    </row>
    <row r="955" spans="1:4" ht="12.75" customHeight="1">
      <c r="A955" s="32"/>
      <c r="B955" s="32"/>
      <c r="C955" s="32"/>
      <c r="D955" s="32"/>
    </row>
    <row r="956" spans="1:4" ht="12.75" customHeight="1">
      <c r="A956" s="32"/>
      <c r="B956" s="32"/>
      <c r="C956" s="32"/>
      <c r="D956" s="32"/>
    </row>
    <row r="957" spans="1:4" ht="12.75" customHeight="1">
      <c r="A957" s="32"/>
      <c r="B957" s="32"/>
      <c r="C957" s="32"/>
      <c r="D957" s="32"/>
    </row>
    <row r="958" spans="1:4" ht="12.75" customHeight="1">
      <c r="A958" s="32"/>
      <c r="B958" s="32"/>
      <c r="C958" s="32"/>
      <c r="D958" s="32"/>
    </row>
    <row r="959" spans="1:4" ht="12.75" customHeight="1">
      <c r="A959" s="32"/>
      <c r="B959" s="32"/>
      <c r="C959" s="32"/>
      <c r="D959" s="32"/>
    </row>
    <row r="960" spans="1:4" ht="12.75" customHeight="1">
      <c r="A960" s="32"/>
      <c r="B960" s="32"/>
      <c r="C960" s="32"/>
      <c r="D960" s="32"/>
    </row>
    <row r="961" spans="1:4" ht="12.75" customHeight="1">
      <c r="A961" s="32"/>
      <c r="B961" s="32"/>
      <c r="C961" s="32"/>
      <c r="D961" s="32"/>
    </row>
    <row r="962" spans="1:4" ht="12.75" customHeight="1">
      <c r="A962" s="32"/>
      <c r="B962" s="32"/>
      <c r="C962" s="32"/>
      <c r="D962" s="32"/>
    </row>
    <row r="963" spans="1:4" ht="12.75" customHeight="1">
      <c r="A963" s="32"/>
      <c r="B963" s="32"/>
      <c r="C963" s="32"/>
      <c r="D963" s="32"/>
    </row>
    <row r="964" spans="1:4" ht="12.75" customHeight="1">
      <c r="A964" s="32"/>
      <c r="B964" s="32"/>
      <c r="C964" s="32"/>
      <c r="D964" s="32"/>
    </row>
    <row r="965" spans="1:4" ht="12.75" customHeight="1">
      <c r="A965" s="32"/>
      <c r="B965" s="32"/>
      <c r="C965" s="32"/>
      <c r="D965" s="32"/>
    </row>
    <row r="966" spans="1:4" ht="12.75" customHeight="1">
      <c r="A966" s="32"/>
      <c r="B966" s="32"/>
      <c r="C966" s="32"/>
      <c r="D966" s="32"/>
    </row>
    <row r="967" spans="1:4" ht="12.75" customHeight="1">
      <c r="A967" s="32"/>
      <c r="B967" s="32"/>
      <c r="C967" s="32"/>
      <c r="D967" s="32"/>
    </row>
    <row r="968" spans="1:4" ht="12.75" customHeight="1">
      <c r="A968" s="32"/>
      <c r="B968" s="32"/>
      <c r="C968" s="32"/>
      <c r="D968" s="32"/>
    </row>
    <row r="969" spans="1:4" ht="12.75" customHeight="1">
      <c r="A969" s="32"/>
      <c r="B969" s="32"/>
      <c r="C969" s="32"/>
      <c r="D969" s="32"/>
    </row>
    <row r="970" spans="1:4" ht="12.75" customHeight="1">
      <c r="A970" s="32"/>
      <c r="B970" s="32"/>
      <c r="C970" s="32"/>
      <c r="D970" s="32"/>
    </row>
    <row r="971" spans="1:4" ht="12.75" customHeight="1">
      <c r="A971" s="32"/>
      <c r="B971" s="32"/>
      <c r="C971" s="32"/>
      <c r="D971" s="32"/>
    </row>
    <row r="972" spans="1:4" ht="12.75" customHeight="1">
      <c r="A972" s="32"/>
      <c r="B972" s="32"/>
      <c r="C972" s="32"/>
      <c r="D972" s="32"/>
    </row>
    <row r="973" spans="1:4" ht="12.75" customHeight="1">
      <c r="A973" s="32"/>
      <c r="B973" s="32"/>
      <c r="C973" s="32"/>
      <c r="D973" s="32"/>
    </row>
    <row r="974" spans="1:4" ht="12.75" customHeight="1">
      <c r="A974" s="32"/>
      <c r="B974" s="32"/>
      <c r="C974" s="32"/>
      <c r="D974" s="32"/>
    </row>
    <row r="975" spans="1:4" ht="12.75" customHeight="1">
      <c r="A975" s="32"/>
      <c r="B975" s="32"/>
      <c r="C975" s="32"/>
      <c r="D975" s="32"/>
    </row>
    <row r="976" spans="1:4" ht="12.75" customHeight="1">
      <c r="A976" s="32"/>
      <c r="B976" s="32"/>
      <c r="C976" s="32"/>
      <c r="D976" s="32"/>
    </row>
    <row r="977" spans="1:4" ht="12.75" customHeight="1">
      <c r="A977" s="32"/>
      <c r="B977" s="32"/>
      <c r="C977" s="32"/>
      <c r="D977" s="32"/>
    </row>
    <row r="978" spans="1:4" ht="12.75" customHeight="1">
      <c r="A978" s="32"/>
      <c r="B978" s="32"/>
      <c r="C978" s="32"/>
      <c r="D978" s="32"/>
    </row>
    <row r="979" spans="1:4" ht="12.75" customHeight="1">
      <c r="A979" s="32"/>
      <c r="B979" s="32"/>
      <c r="C979" s="32"/>
      <c r="D979" s="32"/>
    </row>
    <row r="980" spans="1:4" ht="12.75" customHeight="1">
      <c r="A980" s="32"/>
      <c r="B980" s="32"/>
      <c r="C980" s="32"/>
      <c r="D980" s="32"/>
    </row>
    <row r="981" spans="1:4" ht="12.75" customHeight="1">
      <c r="A981" s="32"/>
      <c r="B981" s="32"/>
      <c r="C981" s="32"/>
      <c r="D981" s="32"/>
    </row>
    <row r="982" spans="1:4" ht="12.75" customHeight="1">
      <c r="A982" s="32"/>
      <c r="B982" s="32"/>
      <c r="C982" s="32"/>
      <c r="D982" s="32"/>
    </row>
    <row r="983" spans="1:4" ht="12.75" customHeight="1">
      <c r="A983" s="32"/>
      <c r="B983" s="32"/>
      <c r="C983" s="32"/>
      <c r="D983" s="32"/>
    </row>
    <row r="984" spans="1:4" ht="12.75" customHeight="1">
      <c r="A984" s="32"/>
      <c r="B984" s="32"/>
      <c r="C984" s="32"/>
      <c r="D984" s="32"/>
    </row>
    <row r="985" spans="1:4" ht="12.75" customHeight="1">
      <c r="A985" s="32"/>
      <c r="B985" s="32"/>
      <c r="C985" s="32"/>
      <c r="D985" s="32"/>
    </row>
    <row r="986" spans="1:4" ht="12.75" customHeight="1">
      <c r="A986" s="32"/>
      <c r="B986" s="32"/>
      <c r="C986" s="32"/>
      <c r="D986" s="32"/>
    </row>
    <row r="987" spans="1:4" ht="12.75" customHeight="1">
      <c r="A987" s="32"/>
      <c r="B987" s="32"/>
      <c r="C987" s="32"/>
      <c r="D987" s="32"/>
    </row>
    <row r="988" spans="1:4" ht="12.75" customHeight="1">
      <c r="A988" s="32"/>
      <c r="B988" s="32"/>
      <c r="C988" s="32"/>
      <c r="D988" s="32"/>
    </row>
    <row r="989" spans="1:4" ht="12.75" customHeight="1">
      <c r="A989" s="32"/>
      <c r="B989" s="32"/>
      <c r="C989" s="32"/>
      <c r="D989" s="32"/>
    </row>
    <row r="990" spans="1:4" ht="12.75" customHeight="1">
      <c r="A990" s="32"/>
      <c r="B990" s="32"/>
      <c r="C990" s="32"/>
      <c r="D990" s="32"/>
    </row>
    <row r="991" spans="1:4" ht="12.75" customHeight="1">
      <c r="A991" s="32"/>
      <c r="B991" s="32"/>
      <c r="C991" s="32"/>
      <c r="D991" s="32"/>
    </row>
    <row r="992" spans="1:4" ht="12.75" customHeight="1">
      <c r="A992" s="32"/>
      <c r="B992" s="32"/>
      <c r="C992" s="32"/>
      <c r="D992" s="32"/>
    </row>
    <row r="993" spans="1:4" ht="12.75" customHeight="1">
      <c r="A993" s="32"/>
      <c r="B993" s="32"/>
      <c r="C993" s="32"/>
      <c r="D993" s="32"/>
    </row>
    <row r="994" spans="1:4" ht="12.75" customHeight="1">
      <c r="A994" s="32"/>
      <c r="B994" s="32"/>
      <c r="C994" s="32"/>
      <c r="D994" s="32"/>
    </row>
    <row r="995" spans="1:4" ht="12.75" customHeight="1">
      <c r="A995" s="32"/>
      <c r="B995" s="32"/>
      <c r="C995" s="32"/>
      <c r="D995" s="32"/>
    </row>
    <row r="996" spans="1:4" ht="12.75" customHeight="1">
      <c r="A996" s="32"/>
      <c r="B996" s="32"/>
      <c r="C996" s="32"/>
      <c r="D996" s="32"/>
    </row>
    <row r="997" spans="1:4" ht="12.75" customHeight="1">
      <c r="A997" s="32"/>
      <c r="B997" s="32"/>
      <c r="C997" s="32"/>
      <c r="D997" s="32"/>
    </row>
    <row r="998" spans="1:4" ht="12.75" customHeight="1">
      <c r="A998" s="32"/>
      <c r="B998" s="32"/>
      <c r="C998" s="32"/>
      <c r="D998" s="32"/>
    </row>
    <row r="999" spans="1:4" ht="12.75" customHeight="1">
      <c r="A999" s="32"/>
      <c r="B999" s="32"/>
      <c r="C999" s="32"/>
      <c r="D999" s="32"/>
    </row>
    <row r="1000" spans="1:4" ht="12.75" customHeight="1">
      <c r="A1000" s="32"/>
      <c r="B1000" s="32"/>
      <c r="C1000" s="32"/>
      <c r="D1000" s="32"/>
    </row>
    <row r="1001" spans="1:4" ht="12.75" customHeight="1">
      <c r="A1001" s="32"/>
      <c r="B1001" s="32"/>
      <c r="C1001" s="32"/>
      <c r="D1001" s="32"/>
    </row>
    <row r="1002" spans="1:4" ht="12.75" customHeight="1">
      <c r="C1002" s="32"/>
    </row>
    <row r="1003" spans="1:4" ht="12.75" customHeight="1">
      <c r="C1003" s="32"/>
    </row>
    <row r="1004" spans="1:4" ht="12.75" customHeight="1">
      <c r="C1004" s="32"/>
    </row>
    <row r="1005" spans="1:4" ht="12.75" customHeight="1">
      <c r="C1005" s="32"/>
    </row>
  </sheetData>
  <mergeCells count="17">
    <mergeCell ref="C1:C4"/>
    <mergeCell ref="D1:D3"/>
    <mergeCell ref="B5:B6"/>
    <mergeCell ref="B10:B12"/>
    <mergeCell ref="B16:B18"/>
    <mergeCell ref="B7:B9"/>
    <mergeCell ref="A1:A4"/>
    <mergeCell ref="B1:B4"/>
    <mergeCell ref="B40:B41"/>
    <mergeCell ref="B50:B52"/>
    <mergeCell ref="B60:B62"/>
    <mergeCell ref="B20:B21"/>
    <mergeCell ref="B23:B26"/>
    <mergeCell ref="B27:B28"/>
    <mergeCell ref="B29:B31"/>
    <mergeCell ref="B32:B33"/>
    <mergeCell ref="B35:B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5"/>
  <sheetViews>
    <sheetView zoomScale="85" zoomScaleNormal="85" workbookViewId="0">
      <selection activeCell="I1" sqref="I1:J1048576"/>
    </sheetView>
  </sheetViews>
  <sheetFormatPr defaultColWidth="9.1796875" defaultRowHeight="14.5"/>
  <cols>
    <col min="1" max="1" width="6.81640625" style="31" customWidth="1"/>
    <col min="2" max="2" width="18.81640625" style="31" hidden="1" customWidth="1"/>
    <col min="3" max="3" width="80.7265625" style="31" customWidth="1"/>
    <col min="4" max="4" width="14.7265625" style="31" customWidth="1"/>
    <col min="5" max="5" width="15" style="1" customWidth="1"/>
    <col min="6" max="8" width="9.1796875" style="1"/>
    <col min="9" max="9" width="56.453125" bestFit="1" customWidth="1"/>
    <col min="10" max="10" width="23.54296875" bestFit="1" customWidth="1"/>
    <col min="11" max="16384" width="9.1796875" style="1"/>
  </cols>
  <sheetData>
    <row r="1" spans="1:10">
      <c r="A1" s="297" t="s">
        <v>0</v>
      </c>
      <c r="B1" s="297" t="s">
        <v>168</v>
      </c>
      <c r="C1" s="297" t="s">
        <v>1</v>
      </c>
      <c r="D1" s="334"/>
    </row>
    <row r="2" spans="1:10">
      <c r="A2" s="298"/>
      <c r="B2" s="298"/>
      <c r="C2" s="298"/>
      <c r="D2" s="334"/>
    </row>
    <row r="3" spans="1:10">
      <c r="A3" s="298"/>
      <c r="B3" s="298"/>
      <c r="C3" s="298"/>
      <c r="D3" s="336"/>
      <c r="I3" s="78" t="s">
        <v>225</v>
      </c>
      <c r="J3" t="s">
        <v>429</v>
      </c>
    </row>
    <row r="4" spans="1:10" ht="15.5">
      <c r="A4" s="299"/>
      <c r="B4" s="299"/>
      <c r="C4" s="299"/>
      <c r="D4" s="50" t="s">
        <v>7</v>
      </c>
      <c r="I4" s="79" t="s">
        <v>269</v>
      </c>
      <c r="J4" s="247">
        <v>4178</v>
      </c>
    </row>
    <row r="5" spans="1:10" ht="15.5">
      <c r="A5" s="42">
        <v>1</v>
      </c>
      <c r="B5" s="304" t="s">
        <v>167</v>
      </c>
      <c r="C5" s="45" t="s">
        <v>40</v>
      </c>
      <c r="D5" s="84" t="str">
        <f>IFERROR(VLOOKUP(C5,$I$4:$J$145,2,FALSE),"")</f>
        <v/>
      </c>
      <c r="E5" s="109">
        <f>SUM(D5:D68)</f>
        <v>29822</v>
      </c>
      <c r="I5" s="79" t="s">
        <v>270</v>
      </c>
      <c r="J5" s="247">
        <v>220</v>
      </c>
    </row>
    <row r="6" spans="1:10" ht="15.5">
      <c r="A6" s="42">
        <f t="shared" ref="A6:A67" si="0">A5+1</f>
        <v>2</v>
      </c>
      <c r="B6" s="299"/>
      <c r="C6" s="41" t="s">
        <v>41</v>
      </c>
      <c r="D6" s="84" t="str">
        <f t="shared" ref="D6:D68" si="1">IFERROR(VLOOKUP(C6,$I$4:$J$145,2,FALSE),"")</f>
        <v/>
      </c>
      <c r="I6" s="79" t="s">
        <v>271</v>
      </c>
      <c r="J6" s="247">
        <v>5040</v>
      </c>
    </row>
    <row r="7" spans="1:10" ht="15.5">
      <c r="A7" s="42">
        <f t="shared" si="0"/>
        <v>3</v>
      </c>
      <c r="B7" s="304" t="s">
        <v>166</v>
      </c>
      <c r="C7" s="161" t="s">
        <v>272</v>
      </c>
      <c r="D7" s="84" t="str">
        <f t="shared" si="1"/>
        <v/>
      </c>
      <c r="I7" s="79" t="s">
        <v>273</v>
      </c>
      <c r="J7" s="247">
        <v>5735</v>
      </c>
    </row>
    <row r="8" spans="1:10" ht="15.5">
      <c r="A8" s="42">
        <f t="shared" si="0"/>
        <v>4</v>
      </c>
      <c r="B8" s="298"/>
      <c r="C8" s="41" t="s">
        <v>45</v>
      </c>
      <c r="D8" s="84" t="str">
        <f t="shared" si="1"/>
        <v/>
      </c>
      <c r="I8" s="79" t="s">
        <v>274</v>
      </c>
      <c r="J8" s="247">
        <v>888</v>
      </c>
    </row>
    <row r="9" spans="1:10" ht="15.5">
      <c r="A9" s="42">
        <f t="shared" si="0"/>
        <v>5</v>
      </c>
      <c r="B9" s="299"/>
      <c r="C9" s="41" t="s">
        <v>46</v>
      </c>
      <c r="D9" s="84" t="str">
        <f t="shared" si="1"/>
        <v/>
      </c>
      <c r="I9" s="79" t="s">
        <v>426</v>
      </c>
      <c r="J9" s="247">
        <v>660</v>
      </c>
    </row>
    <row r="10" spans="1:10" ht="15.5">
      <c r="A10" s="42">
        <f t="shared" si="0"/>
        <v>6</v>
      </c>
      <c r="B10" s="304" t="s">
        <v>165</v>
      </c>
      <c r="C10" s="41" t="s">
        <v>48</v>
      </c>
      <c r="D10" s="84" t="str">
        <f t="shared" si="1"/>
        <v/>
      </c>
      <c r="I10" s="79" t="s">
        <v>275</v>
      </c>
      <c r="J10" s="247">
        <v>1504</v>
      </c>
    </row>
    <row r="11" spans="1:10" ht="15.5">
      <c r="A11" s="42">
        <f t="shared" si="0"/>
        <v>7</v>
      </c>
      <c r="B11" s="298"/>
      <c r="C11" s="79" t="s">
        <v>416</v>
      </c>
      <c r="D11" s="84" t="str">
        <f t="shared" si="1"/>
        <v/>
      </c>
      <c r="I11" s="79" t="s">
        <v>276</v>
      </c>
      <c r="J11" s="247">
        <v>704</v>
      </c>
    </row>
    <row r="12" spans="1:10" ht="15.5">
      <c r="A12" s="42">
        <f t="shared" si="0"/>
        <v>8</v>
      </c>
      <c r="B12" s="299"/>
      <c r="C12" s="79" t="s">
        <v>417</v>
      </c>
      <c r="D12" s="84" t="str">
        <f t="shared" si="1"/>
        <v/>
      </c>
      <c r="I12" s="79" t="s">
        <v>278</v>
      </c>
      <c r="J12" s="247">
        <v>10893</v>
      </c>
    </row>
    <row r="13" spans="1:10" ht="15.5">
      <c r="A13" s="42">
        <f t="shared" si="0"/>
        <v>9</v>
      </c>
      <c r="B13" s="46" t="s">
        <v>52</v>
      </c>
      <c r="C13" s="41" t="s">
        <v>51</v>
      </c>
      <c r="D13" s="84" t="str">
        <f t="shared" si="1"/>
        <v/>
      </c>
      <c r="I13" s="79" t="s">
        <v>179</v>
      </c>
      <c r="J13" s="247">
        <v>29822</v>
      </c>
    </row>
    <row r="14" spans="1:10" ht="15.5">
      <c r="A14" s="42">
        <f t="shared" si="0"/>
        <v>10</v>
      </c>
      <c r="B14" s="46" t="s">
        <v>164</v>
      </c>
      <c r="C14" s="161" t="s">
        <v>279</v>
      </c>
      <c r="D14" s="84" t="str">
        <f t="shared" si="1"/>
        <v/>
      </c>
    </row>
    <row r="15" spans="1:10" ht="15.5">
      <c r="A15" s="42">
        <f t="shared" si="0"/>
        <v>11</v>
      </c>
      <c r="B15" s="46" t="s">
        <v>163</v>
      </c>
      <c r="C15" s="161" t="s">
        <v>280</v>
      </c>
      <c r="D15" s="84" t="str">
        <f t="shared" si="1"/>
        <v/>
      </c>
    </row>
    <row r="16" spans="1:10" ht="15.5">
      <c r="A16" s="42">
        <f t="shared" si="0"/>
        <v>12</v>
      </c>
      <c r="B16" s="304" t="s">
        <v>162</v>
      </c>
      <c r="C16" s="41" t="s">
        <v>56</v>
      </c>
      <c r="D16" s="84" t="str">
        <f t="shared" si="1"/>
        <v/>
      </c>
    </row>
    <row r="17" spans="1:4" ht="15.5">
      <c r="A17" s="42">
        <f t="shared" si="0"/>
        <v>13</v>
      </c>
      <c r="B17" s="298"/>
      <c r="C17" s="41" t="s">
        <v>58</v>
      </c>
      <c r="D17" s="84" t="str">
        <f t="shared" si="1"/>
        <v/>
      </c>
    </row>
    <row r="18" spans="1:4" ht="15.5">
      <c r="A18" s="42">
        <f t="shared" si="0"/>
        <v>14</v>
      </c>
      <c r="B18" s="299"/>
      <c r="C18" s="41" t="s">
        <v>60</v>
      </c>
      <c r="D18" s="84" t="str">
        <f t="shared" si="1"/>
        <v/>
      </c>
    </row>
    <row r="19" spans="1:4" ht="15.5">
      <c r="A19" s="42">
        <f t="shared" si="0"/>
        <v>15</v>
      </c>
      <c r="B19" s="46" t="s">
        <v>161</v>
      </c>
      <c r="C19" s="161" t="s">
        <v>281</v>
      </c>
      <c r="D19" s="84" t="str">
        <f t="shared" si="1"/>
        <v/>
      </c>
    </row>
    <row r="20" spans="1:4" ht="15.5">
      <c r="A20" s="42">
        <f t="shared" si="0"/>
        <v>16</v>
      </c>
      <c r="B20" s="304" t="s">
        <v>160</v>
      </c>
      <c r="C20" s="170" t="s">
        <v>269</v>
      </c>
      <c r="D20" s="84">
        <f t="shared" si="1"/>
        <v>4178</v>
      </c>
    </row>
    <row r="21" spans="1:4" ht="15.5">
      <c r="A21" s="42">
        <f t="shared" si="0"/>
        <v>17</v>
      </c>
      <c r="B21" s="308"/>
      <c r="C21" s="41" t="s">
        <v>65</v>
      </c>
      <c r="D21" s="84" t="str">
        <f t="shared" si="1"/>
        <v/>
      </c>
    </row>
    <row r="22" spans="1:4" ht="15.5">
      <c r="A22" s="42">
        <f t="shared" si="0"/>
        <v>18</v>
      </c>
      <c r="B22" s="46" t="s">
        <v>159</v>
      </c>
      <c r="C22" s="41" t="s">
        <v>66</v>
      </c>
      <c r="D22" s="84" t="str">
        <f t="shared" si="1"/>
        <v/>
      </c>
    </row>
    <row r="23" spans="1:4" ht="15.5">
      <c r="A23" s="42">
        <f>A22+1</f>
        <v>19</v>
      </c>
      <c r="B23" s="304" t="s">
        <v>158</v>
      </c>
      <c r="C23" s="170" t="s">
        <v>274</v>
      </c>
      <c r="D23" s="84">
        <f t="shared" si="1"/>
        <v>888</v>
      </c>
    </row>
    <row r="24" spans="1:4" ht="15.5">
      <c r="A24" s="42">
        <f t="shared" si="0"/>
        <v>20</v>
      </c>
      <c r="B24" s="309"/>
      <c r="C24" s="45" t="s">
        <v>69</v>
      </c>
      <c r="D24" s="84" t="str">
        <f t="shared" si="1"/>
        <v/>
      </c>
    </row>
    <row r="25" spans="1:4" ht="15.5">
      <c r="A25" s="42">
        <f t="shared" si="0"/>
        <v>21</v>
      </c>
      <c r="B25" s="309"/>
      <c r="C25" s="45" t="s">
        <v>70</v>
      </c>
      <c r="D25" s="84" t="str">
        <f t="shared" si="1"/>
        <v/>
      </c>
    </row>
    <row r="26" spans="1:4" ht="15.5">
      <c r="A26" s="42">
        <f t="shared" si="0"/>
        <v>22</v>
      </c>
      <c r="B26" s="308"/>
      <c r="C26" s="41" t="s">
        <v>71</v>
      </c>
      <c r="D26" s="84" t="str">
        <f t="shared" si="1"/>
        <v/>
      </c>
    </row>
    <row r="27" spans="1:4" ht="15.5">
      <c r="A27" s="42">
        <f t="shared" si="0"/>
        <v>23</v>
      </c>
      <c r="B27" s="304" t="s">
        <v>77</v>
      </c>
      <c r="C27" s="41" t="s">
        <v>72</v>
      </c>
      <c r="D27" s="84" t="str">
        <f t="shared" si="1"/>
        <v/>
      </c>
    </row>
    <row r="28" spans="1:4" ht="15.5">
      <c r="A28" s="42">
        <f t="shared" si="0"/>
        <v>24</v>
      </c>
      <c r="B28" s="299"/>
      <c r="C28" s="41" t="s">
        <v>74</v>
      </c>
      <c r="D28" s="84" t="str">
        <f t="shared" si="1"/>
        <v/>
      </c>
    </row>
    <row r="29" spans="1:4" ht="15.5">
      <c r="A29" s="42">
        <f t="shared" si="0"/>
        <v>25</v>
      </c>
      <c r="B29" s="304" t="s">
        <v>157</v>
      </c>
      <c r="C29" s="170" t="s">
        <v>276</v>
      </c>
      <c r="D29" s="84">
        <f t="shared" si="1"/>
        <v>704</v>
      </c>
    </row>
    <row r="30" spans="1:4" ht="15.5">
      <c r="A30" s="42">
        <f t="shared" si="0"/>
        <v>26</v>
      </c>
      <c r="B30" s="298"/>
      <c r="C30" s="41" t="s">
        <v>76</v>
      </c>
      <c r="D30" s="84" t="str">
        <f t="shared" si="1"/>
        <v/>
      </c>
    </row>
    <row r="31" spans="1:4" ht="15.5">
      <c r="A31" s="42">
        <f t="shared" si="0"/>
        <v>27</v>
      </c>
      <c r="B31" s="299"/>
      <c r="C31" s="41" t="s">
        <v>78</v>
      </c>
      <c r="D31" s="84" t="str">
        <f t="shared" si="1"/>
        <v/>
      </c>
    </row>
    <row r="32" spans="1:4" ht="15.5">
      <c r="A32" s="42">
        <f t="shared" si="0"/>
        <v>28</v>
      </c>
      <c r="B32" s="305" t="s">
        <v>156</v>
      </c>
      <c r="C32" s="41" t="s">
        <v>80</v>
      </c>
      <c r="D32" s="84" t="str">
        <f t="shared" si="1"/>
        <v/>
      </c>
    </row>
    <row r="33" spans="1:4" ht="15.5">
      <c r="A33" s="42">
        <f t="shared" si="0"/>
        <v>29</v>
      </c>
      <c r="B33" s="307"/>
      <c r="C33" s="41" t="s">
        <v>82</v>
      </c>
      <c r="D33" s="84" t="str">
        <f t="shared" si="1"/>
        <v/>
      </c>
    </row>
    <row r="34" spans="1:4" ht="15.5">
      <c r="A34" s="42">
        <f t="shared" si="0"/>
        <v>30</v>
      </c>
      <c r="B34" s="49" t="s">
        <v>155</v>
      </c>
      <c r="C34" s="41" t="s">
        <v>84</v>
      </c>
      <c r="D34" s="84" t="str">
        <f t="shared" si="1"/>
        <v/>
      </c>
    </row>
    <row r="35" spans="1:4" ht="15.5">
      <c r="A35" s="42">
        <f t="shared" si="0"/>
        <v>31</v>
      </c>
      <c r="B35" s="304" t="s">
        <v>154</v>
      </c>
      <c r="C35" s="41" t="s">
        <v>85</v>
      </c>
      <c r="D35" s="84" t="str">
        <f t="shared" si="1"/>
        <v/>
      </c>
    </row>
    <row r="36" spans="1:4" ht="15.5">
      <c r="A36" s="42">
        <f t="shared" si="0"/>
        <v>32</v>
      </c>
      <c r="B36" s="298"/>
      <c r="C36" s="41" t="s">
        <v>86</v>
      </c>
      <c r="D36" s="84" t="str">
        <f t="shared" si="1"/>
        <v/>
      </c>
    </row>
    <row r="37" spans="1:4" ht="15.5">
      <c r="A37" s="42">
        <f t="shared" si="0"/>
        <v>33</v>
      </c>
      <c r="B37" s="299"/>
      <c r="C37" s="170" t="s">
        <v>282</v>
      </c>
      <c r="D37" s="84" t="str">
        <f t="shared" si="1"/>
        <v/>
      </c>
    </row>
    <row r="38" spans="1:4" ht="15.5">
      <c r="A38" s="42">
        <f t="shared" si="0"/>
        <v>34</v>
      </c>
      <c r="B38" s="46" t="s">
        <v>91</v>
      </c>
      <c r="C38" s="161" t="s">
        <v>277</v>
      </c>
      <c r="D38" s="84" t="str">
        <f t="shared" si="1"/>
        <v/>
      </c>
    </row>
    <row r="39" spans="1:4" ht="15.5">
      <c r="A39" s="42">
        <f t="shared" si="0"/>
        <v>35</v>
      </c>
      <c r="B39" s="46" t="s">
        <v>93</v>
      </c>
      <c r="C39" s="41" t="s">
        <v>89</v>
      </c>
      <c r="D39" s="84" t="str">
        <f t="shared" si="1"/>
        <v/>
      </c>
    </row>
    <row r="40" spans="1:4" ht="15.5">
      <c r="A40" s="42">
        <f t="shared" si="0"/>
        <v>36</v>
      </c>
      <c r="B40" s="304" t="s">
        <v>153</v>
      </c>
      <c r="C40" s="41" t="s">
        <v>90</v>
      </c>
      <c r="D40" s="84" t="str">
        <f t="shared" si="1"/>
        <v/>
      </c>
    </row>
    <row r="41" spans="1:4" ht="15.5">
      <c r="A41" s="42">
        <f t="shared" si="0"/>
        <v>37</v>
      </c>
      <c r="B41" s="299"/>
      <c r="C41" s="41" t="s">
        <v>92</v>
      </c>
      <c r="D41" s="84" t="str">
        <f t="shared" si="1"/>
        <v/>
      </c>
    </row>
    <row r="42" spans="1:4" ht="15.5">
      <c r="A42" s="42">
        <f t="shared" si="0"/>
        <v>38</v>
      </c>
      <c r="B42" s="46" t="s">
        <v>152</v>
      </c>
      <c r="C42" s="41" t="s">
        <v>94</v>
      </c>
      <c r="D42" s="84" t="str">
        <f t="shared" si="1"/>
        <v/>
      </c>
    </row>
    <row r="43" spans="1:4" ht="15.5">
      <c r="A43" s="42">
        <f t="shared" si="0"/>
        <v>39</v>
      </c>
      <c r="B43" s="46" t="s">
        <v>151</v>
      </c>
      <c r="C43" s="170" t="s">
        <v>271</v>
      </c>
      <c r="D43" s="84">
        <f t="shared" si="1"/>
        <v>5040</v>
      </c>
    </row>
    <row r="44" spans="1:4" ht="15.5">
      <c r="A44" s="42">
        <f t="shared" si="0"/>
        <v>40</v>
      </c>
      <c r="B44" s="46" t="s">
        <v>150</v>
      </c>
      <c r="C44" s="170" t="s">
        <v>278</v>
      </c>
      <c r="D44" s="84">
        <f t="shared" si="1"/>
        <v>10893</v>
      </c>
    </row>
    <row r="45" spans="1:4" ht="15.5">
      <c r="A45" s="42">
        <f t="shared" si="0"/>
        <v>41</v>
      </c>
      <c r="B45" s="46" t="s">
        <v>149</v>
      </c>
      <c r="C45" s="161" t="s">
        <v>283</v>
      </c>
      <c r="D45" s="84" t="str">
        <f t="shared" si="1"/>
        <v/>
      </c>
    </row>
    <row r="46" spans="1:4" ht="15.5">
      <c r="A46" s="42">
        <f t="shared" si="0"/>
        <v>42</v>
      </c>
      <c r="B46" s="46" t="s">
        <v>148</v>
      </c>
      <c r="C46" s="41" t="s">
        <v>98</v>
      </c>
      <c r="D46" s="84" t="str">
        <f t="shared" si="1"/>
        <v/>
      </c>
    </row>
    <row r="47" spans="1:4" ht="15.5">
      <c r="A47" s="42">
        <f t="shared" si="0"/>
        <v>43</v>
      </c>
      <c r="B47" s="46" t="s">
        <v>147</v>
      </c>
      <c r="C47" s="41" t="s">
        <v>99</v>
      </c>
      <c r="D47" s="84" t="str">
        <f t="shared" si="1"/>
        <v/>
      </c>
    </row>
    <row r="48" spans="1:4" ht="15.5">
      <c r="A48" s="42">
        <f t="shared" si="0"/>
        <v>44</v>
      </c>
      <c r="B48" s="46" t="s">
        <v>146</v>
      </c>
      <c r="C48" s="41" t="s">
        <v>100</v>
      </c>
      <c r="D48" s="84" t="str">
        <f t="shared" si="1"/>
        <v/>
      </c>
    </row>
    <row r="49" spans="1:4" ht="15.5">
      <c r="A49" s="42">
        <f t="shared" si="0"/>
        <v>45</v>
      </c>
      <c r="B49" s="44" t="s">
        <v>145</v>
      </c>
      <c r="C49" s="45" t="s">
        <v>101</v>
      </c>
      <c r="D49" s="84" t="str">
        <f t="shared" si="1"/>
        <v/>
      </c>
    </row>
    <row r="50" spans="1:4" ht="15.5">
      <c r="A50" s="42">
        <f t="shared" si="0"/>
        <v>46</v>
      </c>
      <c r="B50" s="305" t="s">
        <v>144</v>
      </c>
      <c r="C50" s="41" t="s">
        <v>102</v>
      </c>
      <c r="D50" s="84" t="str">
        <f t="shared" si="1"/>
        <v/>
      </c>
    </row>
    <row r="51" spans="1:4" ht="15.5">
      <c r="A51" s="42">
        <f t="shared" si="0"/>
        <v>47</v>
      </c>
      <c r="B51" s="306"/>
      <c r="C51" s="170" t="s">
        <v>273</v>
      </c>
      <c r="D51" s="84">
        <f t="shared" si="1"/>
        <v>5735</v>
      </c>
    </row>
    <row r="52" spans="1:4" ht="15.5">
      <c r="A52" s="42">
        <f t="shared" si="0"/>
        <v>48</v>
      </c>
      <c r="B52" s="307"/>
      <c r="C52" s="41" t="s">
        <v>104</v>
      </c>
      <c r="D52" s="84" t="str">
        <f t="shared" si="1"/>
        <v/>
      </c>
    </row>
    <row r="53" spans="1:4" ht="15.5">
      <c r="A53" s="42">
        <f t="shared" si="0"/>
        <v>49</v>
      </c>
      <c r="B53" s="46" t="s">
        <v>109</v>
      </c>
      <c r="C53" s="45" t="s">
        <v>105</v>
      </c>
      <c r="D53" s="84" t="str">
        <f t="shared" si="1"/>
        <v/>
      </c>
    </row>
    <row r="54" spans="1:4" ht="15.5">
      <c r="A54" s="42">
        <f t="shared" si="0"/>
        <v>50</v>
      </c>
      <c r="B54" s="44" t="s">
        <v>111</v>
      </c>
      <c r="C54" s="170" t="s">
        <v>270</v>
      </c>
      <c r="D54" s="84">
        <f t="shared" si="1"/>
        <v>220</v>
      </c>
    </row>
    <row r="55" spans="1:4" ht="15.5">
      <c r="A55" s="42">
        <f t="shared" si="0"/>
        <v>51</v>
      </c>
      <c r="B55" s="44" t="s">
        <v>113</v>
      </c>
      <c r="C55" s="41" t="s">
        <v>107</v>
      </c>
      <c r="D55" s="84" t="str">
        <f t="shared" si="1"/>
        <v/>
      </c>
    </row>
    <row r="56" spans="1:4" ht="15.5">
      <c r="A56" s="42">
        <f t="shared" si="0"/>
        <v>52</v>
      </c>
      <c r="B56" s="46" t="s">
        <v>143</v>
      </c>
      <c r="C56" s="41" t="s">
        <v>108</v>
      </c>
      <c r="D56" s="84" t="str">
        <f t="shared" si="1"/>
        <v/>
      </c>
    </row>
    <row r="57" spans="1:4" ht="15.5">
      <c r="A57" s="42">
        <f t="shared" si="0"/>
        <v>53</v>
      </c>
      <c r="B57" s="46" t="s">
        <v>116</v>
      </c>
      <c r="C57" s="41" t="s">
        <v>110</v>
      </c>
      <c r="D57" s="84" t="str">
        <f t="shared" si="1"/>
        <v/>
      </c>
    </row>
    <row r="58" spans="1:4" ht="15.5">
      <c r="A58" s="42">
        <f t="shared" si="0"/>
        <v>54</v>
      </c>
      <c r="B58" s="46" t="s">
        <v>118</v>
      </c>
      <c r="C58" s="41" t="s">
        <v>112</v>
      </c>
      <c r="D58" s="84" t="str">
        <f t="shared" si="1"/>
        <v/>
      </c>
    </row>
    <row r="59" spans="1:4" ht="15.5">
      <c r="A59" s="42">
        <f t="shared" si="0"/>
        <v>55</v>
      </c>
      <c r="B59" s="44" t="s">
        <v>120</v>
      </c>
      <c r="C59" s="41" t="s">
        <v>114</v>
      </c>
      <c r="D59" s="84" t="str">
        <f t="shared" si="1"/>
        <v/>
      </c>
    </row>
    <row r="60" spans="1:4" ht="15.5">
      <c r="A60" s="42">
        <f t="shared" si="0"/>
        <v>56</v>
      </c>
      <c r="B60" s="305" t="s">
        <v>122</v>
      </c>
      <c r="C60" s="170" t="s">
        <v>275</v>
      </c>
      <c r="D60" s="84">
        <f t="shared" si="1"/>
        <v>1504</v>
      </c>
    </row>
    <row r="61" spans="1:4" ht="15.5">
      <c r="A61" s="42">
        <f t="shared" si="0"/>
        <v>57</v>
      </c>
      <c r="B61" s="306"/>
      <c r="C61" s="257" t="s">
        <v>415</v>
      </c>
      <c r="D61" s="84" t="str">
        <f t="shared" si="1"/>
        <v/>
      </c>
    </row>
    <row r="62" spans="1:4" ht="15.5">
      <c r="A62" s="42">
        <f t="shared" si="0"/>
        <v>58</v>
      </c>
      <c r="B62" s="307"/>
      <c r="C62" s="41" t="s">
        <v>119</v>
      </c>
      <c r="D62" s="84" t="str">
        <f t="shared" si="1"/>
        <v/>
      </c>
    </row>
    <row r="63" spans="1:4" ht="15.5">
      <c r="A63" s="42">
        <f t="shared" si="0"/>
        <v>59</v>
      </c>
      <c r="B63" s="44" t="s">
        <v>126</v>
      </c>
      <c r="C63" s="41" t="s">
        <v>121</v>
      </c>
      <c r="D63" s="84" t="str">
        <f t="shared" si="1"/>
        <v/>
      </c>
    </row>
    <row r="64" spans="1:4" ht="15.5">
      <c r="A64" s="42">
        <f t="shared" si="0"/>
        <v>60</v>
      </c>
      <c r="B64" s="43"/>
      <c r="C64" s="41" t="s">
        <v>123</v>
      </c>
      <c r="D64" s="84" t="str">
        <f t="shared" si="1"/>
        <v/>
      </c>
    </row>
    <row r="65" spans="1:4" ht="15.5">
      <c r="A65" s="42">
        <f t="shared" si="0"/>
        <v>61</v>
      </c>
      <c r="B65" s="33"/>
      <c r="C65" s="41" t="s">
        <v>124</v>
      </c>
      <c r="D65" s="84" t="str">
        <f t="shared" si="1"/>
        <v/>
      </c>
    </row>
    <row r="66" spans="1:4" ht="15.5">
      <c r="A66" s="40">
        <f t="shared" si="0"/>
        <v>62</v>
      </c>
      <c r="B66" s="33"/>
      <c r="C66" s="161" t="s">
        <v>284</v>
      </c>
      <c r="D66" s="84" t="str">
        <f t="shared" si="1"/>
        <v/>
      </c>
    </row>
    <row r="67" spans="1:4" ht="15.5">
      <c r="A67" s="83">
        <f t="shared" si="0"/>
        <v>63</v>
      </c>
      <c r="B67" s="84"/>
      <c r="C67" s="121" t="s">
        <v>127</v>
      </c>
      <c r="D67" s="84" t="str">
        <f t="shared" si="1"/>
        <v/>
      </c>
    </row>
    <row r="68" spans="1:4">
      <c r="A68" s="33"/>
      <c r="B68" s="33"/>
      <c r="C68" s="79" t="s">
        <v>426</v>
      </c>
      <c r="D68" s="84">
        <f t="shared" si="1"/>
        <v>660</v>
      </c>
    </row>
    <row r="69" spans="1:4">
      <c r="A69" s="33"/>
      <c r="B69" s="33"/>
      <c r="C69" s="33"/>
      <c r="D69" s="33"/>
    </row>
    <row r="70" spans="1:4">
      <c r="A70" s="33"/>
      <c r="B70" s="33"/>
      <c r="C70" s="33"/>
      <c r="D70" s="33"/>
    </row>
    <row r="71" spans="1:4">
      <c r="A71" s="33"/>
      <c r="B71" s="33"/>
      <c r="C71" s="33"/>
      <c r="D71" s="33"/>
    </row>
    <row r="72" spans="1:4">
      <c r="A72" s="33"/>
      <c r="B72" s="33"/>
      <c r="C72" s="33"/>
      <c r="D72" s="33"/>
    </row>
    <row r="73" spans="1:4">
      <c r="A73" s="33"/>
      <c r="B73" s="33"/>
      <c r="C73" s="33"/>
      <c r="D73" s="33"/>
    </row>
    <row r="74" spans="1:4">
      <c r="A74" s="33"/>
      <c r="B74" s="33"/>
      <c r="C74" s="33"/>
      <c r="D74" s="33"/>
    </row>
    <row r="75" spans="1:4">
      <c r="A75" s="33"/>
      <c r="B75" s="33"/>
      <c r="C75" s="33"/>
      <c r="D75" s="33"/>
    </row>
    <row r="76" spans="1:4">
      <c r="A76" s="33"/>
      <c r="B76" s="33"/>
      <c r="C76" s="33"/>
      <c r="D76" s="33"/>
    </row>
    <row r="77" spans="1:4">
      <c r="A77" s="33"/>
      <c r="B77" s="33"/>
      <c r="C77" s="33"/>
      <c r="D77" s="33"/>
    </row>
    <row r="78" spans="1:4">
      <c r="A78" s="33"/>
      <c r="B78" s="33"/>
      <c r="C78" s="33"/>
      <c r="D78" s="33"/>
    </row>
    <row r="79" spans="1:4">
      <c r="A79" s="33"/>
      <c r="B79" s="33"/>
      <c r="C79" s="33"/>
      <c r="D79" s="33"/>
    </row>
    <row r="80" spans="1:4">
      <c r="A80" s="33"/>
      <c r="B80" s="33"/>
      <c r="C80" s="33"/>
      <c r="D80" s="33"/>
    </row>
    <row r="81" spans="1:4">
      <c r="A81" s="33"/>
      <c r="B81" s="33"/>
      <c r="C81" s="33"/>
      <c r="D81" s="33"/>
    </row>
    <row r="82" spans="1:4">
      <c r="A82" s="33"/>
      <c r="B82" s="33"/>
      <c r="C82" s="33"/>
      <c r="D82" s="33"/>
    </row>
    <row r="83" spans="1:4">
      <c r="A83" s="33"/>
      <c r="B83" s="33"/>
      <c r="C83" s="33"/>
      <c r="D83" s="33"/>
    </row>
    <row r="84" spans="1:4">
      <c r="A84" s="33"/>
      <c r="B84" s="33"/>
      <c r="C84" s="33"/>
      <c r="D84" s="33"/>
    </row>
    <row r="85" spans="1:4">
      <c r="A85" s="33"/>
      <c r="B85" s="33"/>
      <c r="C85" s="33"/>
      <c r="D85" s="33"/>
    </row>
    <row r="86" spans="1:4">
      <c r="A86" s="33"/>
      <c r="B86" s="33"/>
      <c r="C86" s="33"/>
      <c r="D86" s="33"/>
    </row>
    <row r="87" spans="1:4">
      <c r="A87" s="33"/>
      <c r="B87" s="33"/>
      <c r="C87" s="33"/>
      <c r="D87" s="33"/>
    </row>
    <row r="88" spans="1:4">
      <c r="A88" s="33"/>
      <c r="B88" s="33"/>
      <c r="C88" s="33"/>
      <c r="D88" s="33"/>
    </row>
    <row r="89" spans="1:4">
      <c r="A89" s="33"/>
      <c r="B89" s="33"/>
      <c r="C89" s="33"/>
      <c r="D89" s="33"/>
    </row>
    <row r="90" spans="1:4">
      <c r="A90" s="33"/>
      <c r="B90" s="33"/>
      <c r="C90" s="33"/>
      <c r="D90" s="33"/>
    </row>
    <row r="91" spans="1:4">
      <c r="A91" s="33"/>
      <c r="B91" s="33"/>
      <c r="C91" s="33"/>
      <c r="D91" s="33"/>
    </row>
    <row r="92" spans="1:4">
      <c r="A92" s="33"/>
      <c r="B92" s="33"/>
      <c r="C92" s="33"/>
      <c r="D92" s="33"/>
    </row>
    <row r="93" spans="1:4">
      <c r="A93" s="33"/>
      <c r="B93" s="33"/>
      <c r="C93" s="33"/>
      <c r="D93" s="33"/>
    </row>
    <row r="94" spans="1:4">
      <c r="A94" s="33"/>
      <c r="B94" s="33"/>
      <c r="C94" s="33"/>
      <c r="D94" s="33"/>
    </row>
    <row r="95" spans="1:4">
      <c r="A95" s="33"/>
      <c r="B95" s="33"/>
      <c r="C95" s="33"/>
      <c r="D95" s="33"/>
    </row>
    <row r="96" spans="1:4">
      <c r="A96" s="33"/>
      <c r="B96" s="33"/>
      <c r="C96" s="33"/>
      <c r="D96" s="33"/>
    </row>
    <row r="97" spans="1:4">
      <c r="A97" s="33"/>
      <c r="B97" s="33"/>
      <c r="C97" s="33"/>
      <c r="D97" s="33"/>
    </row>
    <row r="98" spans="1:4">
      <c r="A98" s="33"/>
      <c r="B98" s="33"/>
      <c r="C98" s="33"/>
      <c r="D98" s="33"/>
    </row>
    <row r="99" spans="1:4">
      <c r="A99" s="33"/>
      <c r="B99" s="33"/>
      <c r="C99" s="33"/>
      <c r="D99" s="33"/>
    </row>
    <row r="100" spans="1:4">
      <c r="A100" s="33"/>
      <c r="B100" s="33"/>
      <c r="C100" s="33"/>
      <c r="D100" s="33"/>
    </row>
    <row r="101" spans="1:4">
      <c r="A101" s="33"/>
      <c r="B101" s="33"/>
      <c r="C101" s="33"/>
      <c r="D101" s="33"/>
    </row>
    <row r="102" spans="1:4">
      <c r="A102" s="33"/>
      <c r="B102" s="33"/>
      <c r="C102" s="33"/>
      <c r="D102" s="33"/>
    </row>
    <row r="103" spans="1:4">
      <c r="A103" s="33"/>
      <c r="B103" s="33"/>
      <c r="C103" s="33"/>
      <c r="D103" s="33"/>
    </row>
    <row r="104" spans="1:4">
      <c r="A104" s="33"/>
      <c r="B104" s="33"/>
      <c r="C104" s="33"/>
      <c r="D104" s="33"/>
    </row>
    <row r="105" spans="1:4">
      <c r="A105" s="33"/>
      <c r="B105" s="33"/>
      <c r="C105" s="33"/>
      <c r="D105" s="33"/>
    </row>
    <row r="106" spans="1:4">
      <c r="A106" s="33"/>
      <c r="B106" s="33"/>
      <c r="C106" s="33"/>
      <c r="D106" s="33"/>
    </row>
    <row r="107" spans="1:4">
      <c r="A107" s="33"/>
      <c r="B107" s="33"/>
      <c r="C107" s="33"/>
      <c r="D107" s="33"/>
    </row>
    <row r="108" spans="1:4">
      <c r="A108" s="33"/>
      <c r="B108" s="33"/>
      <c r="C108" s="33"/>
      <c r="D108" s="33"/>
    </row>
    <row r="109" spans="1:4">
      <c r="A109" s="33"/>
      <c r="B109" s="33"/>
      <c r="C109" s="33"/>
      <c r="D109" s="33"/>
    </row>
    <row r="110" spans="1:4">
      <c r="A110" s="33"/>
      <c r="B110" s="33"/>
      <c r="C110" s="33"/>
      <c r="D110" s="33"/>
    </row>
    <row r="111" spans="1:4">
      <c r="A111" s="33"/>
      <c r="B111" s="33"/>
      <c r="C111" s="33"/>
      <c r="D111" s="33"/>
    </row>
    <row r="112" spans="1:4">
      <c r="A112" s="33"/>
      <c r="B112" s="33"/>
      <c r="C112" s="33"/>
      <c r="D112" s="33"/>
    </row>
    <row r="113" spans="1:4">
      <c r="A113" s="33"/>
      <c r="B113" s="33"/>
      <c r="C113" s="33"/>
      <c r="D113" s="33"/>
    </row>
    <row r="114" spans="1:4">
      <c r="A114" s="33"/>
      <c r="B114" s="33"/>
      <c r="C114" s="33"/>
      <c r="D114" s="33"/>
    </row>
    <row r="115" spans="1:4">
      <c r="A115" s="33"/>
      <c r="B115" s="33"/>
      <c r="C115" s="33"/>
      <c r="D115" s="33"/>
    </row>
    <row r="116" spans="1:4">
      <c r="A116" s="33"/>
      <c r="B116" s="33"/>
      <c r="C116" s="33"/>
      <c r="D116" s="33"/>
    </row>
    <row r="117" spans="1:4">
      <c r="A117" s="33"/>
      <c r="B117" s="33"/>
      <c r="C117" s="33"/>
      <c r="D117" s="33"/>
    </row>
    <row r="118" spans="1:4">
      <c r="A118" s="33"/>
      <c r="B118" s="33"/>
      <c r="C118" s="33"/>
      <c r="D118" s="33"/>
    </row>
    <row r="119" spans="1:4">
      <c r="A119" s="33"/>
      <c r="B119" s="33"/>
      <c r="C119" s="33"/>
      <c r="D119" s="33"/>
    </row>
    <row r="120" spans="1:4">
      <c r="A120" s="33"/>
      <c r="B120" s="33"/>
      <c r="C120" s="33"/>
      <c r="D120" s="33"/>
    </row>
    <row r="121" spans="1:4">
      <c r="A121" s="33"/>
      <c r="B121" s="33"/>
      <c r="C121" s="33"/>
      <c r="D121" s="33"/>
    </row>
    <row r="122" spans="1:4">
      <c r="A122" s="33"/>
      <c r="B122" s="33"/>
      <c r="C122" s="33"/>
      <c r="D122" s="33"/>
    </row>
    <row r="123" spans="1:4">
      <c r="A123" s="33"/>
      <c r="B123" s="33"/>
      <c r="C123" s="33"/>
      <c r="D123" s="33"/>
    </row>
    <row r="124" spans="1:4">
      <c r="A124" s="33"/>
      <c r="B124" s="33"/>
      <c r="C124" s="33"/>
      <c r="D124" s="33"/>
    </row>
    <row r="125" spans="1:4">
      <c r="A125" s="33"/>
      <c r="B125" s="33"/>
      <c r="C125" s="33"/>
      <c r="D125" s="33"/>
    </row>
    <row r="126" spans="1:4">
      <c r="A126" s="33"/>
      <c r="B126" s="33"/>
      <c r="C126" s="33"/>
      <c r="D126" s="33"/>
    </row>
    <row r="127" spans="1:4">
      <c r="A127" s="33"/>
      <c r="B127" s="33"/>
      <c r="C127" s="33"/>
      <c r="D127" s="33"/>
    </row>
    <row r="128" spans="1:4">
      <c r="A128" s="33"/>
      <c r="B128" s="33"/>
      <c r="C128" s="33"/>
      <c r="D128" s="33"/>
    </row>
    <row r="129" spans="1:4">
      <c r="A129" s="33"/>
      <c r="B129" s="33"/>
      <c r="C129" s="33"/>
      <c r="D129" s="33"/>
    </row>
    <row r="130" spans="1:4">
      <c r="A130" s="33"/>
      <c r="B130" s="33"/>
      <c r="C130" s="33"/>
      <c r="D130" s="33"/>
    </row>
    <row r="131" spans="1:4">
      <c r="A131" s="33"/>
      <c r="B131" s="33"/>
      <c r="C131" s="33"/>
      <c r="D131" s="33"/>
    </row>
    <row r="132" spans="1:4">
      <c r="A132" s="33"/>
      <c r="B132" s="33"/>
      <c r="C132" s="33"/>
      <c r="D132" s="33"/>
    </row>
    <row r="133" spans="1:4">
      <c r="A133" s="33"/>
      <c r="B133" s="33"/>
      <c r="C133" s="33"/>
      <c r="D133" s="33"/>
    </row>
    <row r="134" spans="1:4">
      <c r="A134" s="33"/>
      <c r="B134" s="33"/>
      <c r="C134" s="33"/>
      <c r="D134" s="33"/>
    </row>
    <row r="135" spans="1:4">
      <c r="A135" s="33"/>
      <c r="B135" s="33"/>
      <c r="C135" s="33"/>
      <c r="D135" s="33"/>
    </row>
    <row r="136" spans="1:4">
      <c r="A136" s="33"/>
      <c r="B136" s="33"/>
      <c r="C136" s="33"/>
      <c r="D136" s="33"/>
    </row>
    <row r="137" spans="1:4">
      <c r="A137" s="33"/>
      <c r="B137" s="33"/>
      <c r="C137" s="33"/>
      <c r="D137" s="33"/>
    </row>
    <row r="138" spans="1:4">
      <c r="A138" s="33"/>
      <c r="B138" s="33"/>
      <c r="C138" s="33"/>
      <c r="D138" s="33"/>
    </row>
    <row r="139" spans="1:4">
      <c r="A139" s="33"/>
      <c r="B139" s="33"/>
      <c r="C139" s="33"/>
      <c r="D139" s="33"/>
    </row>
    <row r="140" spans="1:4">
      <c r="A140" s="33"/>
      <c r="B140" s="33"/>
      <c r="C140" s="33"/>
      <c r="D140" s="33"/>
    </row>
    <row r="141" spans="1:4">
      <c r="A141" s="33"/>
      <c r="B141" s="33"/>
      <c r="C141" s="33"/>
      <c r="D141" s="33"/>
    </row>
    <row r="142" spans="1:4">
      <c r="A142" s="33"/>
      <c r="B142" s="33"/>
      <c r="C142" s="33"/>
      <c r="D142" s="33"/>
    </row>
    <row r="143" spans="1:4">
      <c r="A143" s="33"/>
      <c r="B143" s="33"/>
      <c r="C143" s="33"/>
      <c r="D143" s="33"/>
    </row>
    <row r="144" spans="1:4">
      <c r="A144" s="33"/>
      <c r="B144" s="33"/>
      <c r="C144" s="33"/>
      <c r="D144" s="33"/>
    </row>
    <row r="145" spans="1:4">
      <c r="A145" s="33"/>
      <c r="B145" s="33"/>
      <c r="C145" s="33"/>
      <c r="D145" s="33"/>
    </row>
    <row r="146" spans="1:4">
      <c r="A146" s="33"/>
      <c r="B146" s="33"/>
      <c r="C146" s="33"/>
      <c r="D146" s="33"/>
    </row>
    <row r="147" spans="1:4">
      <c r="A147" s="33"/>
      <c r="B147" s="33"/>
      <c r="C147" s="33"/>
      <c r="D147" s="33"/>
    </row>
    <row r="148" spans="1:4">
      <c r="A148" s="33"/>
      <c r="B148" s="33"/>
      <c r="C148" s="33"/>
      <c r="D148" s="33"/>
    </row>
    <row r="149" spans="1:4">
      <c r="A149" s="33"/>
      <c r="B149" s="33"/>
      <c r="C149" s="33"/>
      <c r="D149" s="33"/>
    </row>
    <row r="150" spans="1:4">
      <c r="A150" s="33"/>
      <c r="B150" s="33"/>
      <c r="C150" s="33"/>
      <c r="D150" s="33"/>
    </row>
    <row r="151" spans="1:4">
      <c r="A151" s="33"/>
      <c r="B151" s="33"/>
      <c r="C151" s="33"/>
      <c r="D151" s="33"/>
    </row>
    <row r="152" spans="1:4">
      <c r="A152" s="33"/>
      <c r="B152" s="33"/>
      <c r="C152" s="33"/>
      <c r="D152" s="33"/>
    </row>
    <row r="153" spans="1:4">
      <c r="A153" s="33"/>
      <c r="B153" s="33"/>
      <c r="C153" s="33"/>
      <c r="D153" s="33"/>
    </row>
    <row r="154" spans="1:4">
      <c r="A154" s="33"/>
      <c r="B154" s="33"/>
      <c r="C154" s="33"/>
      <c r="D154" s="33"/>
    </row>
    <row r="155" spans="1:4">
      <c r="A155" s="33"/>
      <c r="B155" s="33"/>
      <c r="C155" s="33"/>
      <c r="D155" s="33"/>
    </row>
    <row r="156" spans="1:4">
      <c r="A156" s="33"/>
      <c r="B156" s="33"/>
      <c r="C156" s="33"/>
      <c r="D156" s="33"/>
    </row>
    <row r="157" spans="1:4">
      <c r="A157" s="33"/>
      <c r="B157" s="33"/>
      <c r="C157" s="33"/>
      <c r="D157" s="33"/>
    </row>
    <row r="158" spans="1:4">
      <c r="A158" s="33"/>
      <c r="B158" s="33"/>
      <c r="C158" s="33"/>
      <c r="D158" s="33"/>
    </row>
    <row r="159" spans="1:4">
      <c r="A159" s="33"/>
      <c r="B159" s="33"/>
      <c r="C159" s="33"/>
      <c r="D159" s="33"/>
    </row>
    <row r="160" spans="1:4">
      <c r="A160" s="33"/>
      <c r="B160" s="33"/>
      <c r="C160" s="33"/>
      <c r="D160" s="33"/>
    </row>
    <row r="161" spans="1:4">
      <c r="A161" s="33"/>
      <c r="B161" s="33"/>
      <c r="C161" s="33"/>
      <c r="D161" s="33"/>
    </row>
    <row r="162" spans="1:4">
      <c r="A162" s="33"/>
      <c r="B162" s="33"/>
      <c r="C162" s="33"/>
      <c r="D162" s="33"/>
    </row>
    <row r="163" spans="1:4">
      <c r="A163" s="33"/>
      <c r="B163" s="33"/>
      <c r="C163" s="33"/>
      <c r="D163" s="33"/>
    </row>
    <row r="164" spans="1:4">
      <c r="A164" s="33"/>
      <c r="B164" s="33"/>
      <c r="C164" s="33"/>
      <c r="D164" s="33"/>
    </row>
    <row r="165" spans="1:4">
      <c r="A165" s="33"/>
      <c r="B165" s="33"/>
      <c r="C165" s="33"/>
      <c r="D165" s="33"/>
    </row>
    <row r="166" spans="1:4">
      <c r="A166" s="33"/>
      <c r="B166" s="33"/>
      <c r="C166" s="33"/>
      <c r="D166" s="33"/>
    </row>
    <row r="167" spans="1:4">
      <c r="A167" s="33"/>
      <c r="B167" s="33"/>
      <c r="C167" s="33"/>
      <c r="D167" s="33"/>
    </row>
    <row r="168" spans="1:4">
      <c r="A168" s="33"/>
      <c r="B168" s="33"/>
      <c r="C168" s="33"/>
      <c r="D168" s="33"/>
    </row>
    <row r="169" spans="1:4">
      <c r="A169" s="33"/>
      <c r="B169" s="33"/>
      <c r="C169" s="33"/>
      <c r="D169" s="33"/>
    </row>
    <row r="170" spans="1:4">
      <c r="A170" s="33"/>
      <c r="B170" s="33"/>
      <c r="C170" s="33"/>
      <c r="D170" s="33"/>
    </row>
    <row r="171" spans="1:4">
      <c r="A171" s="33"/>
      <c r="B171" s="33"/>
      <c r="C171" s="33"/>
      <c r="D171" s="33"/>
    </row>
    <row r="172" spans="1:4">
      <c r="A172" s="33"/>
      <c r="B172" s="33"/>
      <c r="C172" s="33"/>
      <c r="D172" s="33"/>
    </row>
    <row r="173" spans="1:4">
      <c r="A173" s="33"/>
      <c r="B173" s="33"/>
      <c r="C173" s="33"/>
      <c r="D173" s="33"/>
    </row>
    <row r="174" spans="1:4">
      <c r="A174" s="33"/>
      <c r="B174" s="33"/>
      <c r="C174" s="33"/>
      <c r="D174" s="33"/>
    </row>
    <row r="175" spans="1:4">
      <c r="A175" s="33"/>
      <c r="B175" s="33"/>
      <c r="C175" s="33"/>
      <c r="D175" s="33"/>
    </row>
    <row r="176" spans="1:4">
      <c r="A176" s="33"/>
      <c r="B176" s="33"/>
      <c r="C176" s="33"/>
      <c r="D176" s="33"/>
    </row>
    <row r="177" spans="1:4">
      <c r="A177" s="33"/>
      <c r="B177" s="33"/>
      <c r="C177" s="33"/>
      <c r="D177" s="33"/>
    </row>
    <row r="178" spans="1:4">
      <c r="A178" s="33"/>
      <c r="B178" s="33"/>
      <c r="C178" s="33"/>
      <c r="D178" s="33"/>
    </row>
    <row r="179" spans="1:4">
      <c r="A179" s="33"/>
      <c r="B179" s="33"/>
      <c r="C179" s="33"/>
      <c r="D179" s="33"/>
    </row>
    <row r="180" spans="1:4">
      <c r="A180" s="33"/>
      <c r="B180" s="33"/>
      <c r="C180" s="33"/>
      <c r="D180" s="33"/>
    </row>
    <row r="181" spans="1:4">
      <c r="A181" s="33"/>
      <c r="B181" s="33"/>
      <c r="C181" s="33"/>
      <c r="D181" s="33"/>
    </row>
    <row r="182" spans="1:4">
      <c r="A182" s="33"/>
      <c r="B182" s="33"/>
      <c r="C182" s="33"/>
      <c r="D182" s="33"/>
    </row>
    <row r="183" spans="1:4">
      <c r="A183" s="33"/>
      <c r="B183" s="33"/>
      <c r="C183" s="33"/>
      <c r="D183" s="33"/>
    </row>
    <row r="184" spans="1:4">
      <c r="A184" s="33"/>
      <c r="B184" s="33"/>
      <c r="C184" s="33"/>
      <c r="D184" s="33"/>
    </row>
    <row r="185" spans="1:4">
      <c r="A185" s="33"/>
      <c r="B185" s="33"/>
      <c r="C185" s="33"/>
      <c r="D185" s="33"/>
    </row>
    <row r="186" spans="1:4">
      <c r="A186" s="33"/>
      <c r="B186" s="33"/>
      <c r="C186" s="33"/>
      <c r="D186" s="33"/>
    </row>
    <row r="187" spans="1:4">
      <c r="A187" s="33"/>
      <c r="B187" s="33"/>
      <c r="C187" s="33"/>
      <c r="D187" s="33"/>
    </row>
    <row r="188" spans="1:4">
      <c r="A188" s="33"/>
      <c r="B188" s="33"/>
      <c r="C188" s="33"/>
      <c r="D188" s="33"/>
    </row>
    <row r="189" spans="1:4">
      <c r="A189" s="33"/>
      <c r="B189" s="33"/>
      <c r="C189" s="33"/>
      <c r="D189" s="33"/>
    </row>
    <row r="190" spans="1:4">
      <c r="A190" s="33"/>
      <c r="B190" s="33"/>
      <c r="C190" s="33"/>
      <c r="D190" s="33"/>
    </row>
    <row r="191" spans="1:4">
      <c r="A191" s="33"/>
      <c r="B191" s="33"/>
      <c r="C191" s="33"/>
      <c r="D191" s="33"/>
    </row>
    <row r="192" spans="1:4">
      <c r="A192" s="33"/>
      <c r="B192" s="33"/>
      <c r="C192" s="33"/>
      <c r="D192" s="33"/>
    </row>
    <row r="193" spans="1:4">
      <c r="A193" s="33"/>
      <c r="B193" s="33"/>
      <c r="C193" s="33"/>
      <c r="D193" s="33"/>
    </row>
    <row r="194" spans="1:4">
      <c r="A194" s="33"/>
      <c r="B194" s="33"/>
      <c r="C194" s="33"/>
      <c r="D194" s="33"/>
    </row>
    <row r="195" spans="1:4">
      <c r="A195" s="33"/>
      <c r="B195" s="33"/>
      <c r="C195" s="33"/>
      <c r="D195" s="33"/>
    </row>
    <row r="196" spans="1:4">
      <c r="A196" s="33"/>
      <c r="B196" s="33"/>
      <c r="C196" s="33"/>
      <c r="D196" s="33"/>
    </row>
    <row r="197" spans="1:4">
      <c r="A197" s="33"/>
      <c r="B197" s="33"/>
      <c r="C197" s="33"/>
      <c r="D197" s="33"/>
    </row>
    <row r="198" spans="1:4">
      <c r="A198" s="33"/>
      <c r="B198" s="33"/>
      <c r="C198" s="33"/>
      <c r="D198" s="33"/>
    </row>
    <row r="199" spans="1:4">
      <c r="A199" s="33"/>
      <c r="B199" s="33"/>
      <c r="C199" s="33"/>
      <c r="D199" s="33"/>
    </row>
    <row r="200" spans="1:4">
      <c r="A200" s="33"/>
      <c r="B200" s="33"/>
      <c r="C200" s="33"/>
      <c r="D200" s="33"/>
    </row>
    <row r="201" spans="1:4">
      <c r="A201" s="33"/>
      <c r="B201" s="33"/>
      <c r="C201" s="33"/>
      <c r="D201" s="33"/>
    </row>
    <row r="202" spans="1:4">
      <c r="A202" s="33"/>
      <c r="B202" s="33"/>
      <c r="C202" s="33"/>
      <c r="D202" s="33"/>
    </row>
    <row r="203" spans="1:4">
      <c r="A203" s="33"/>
      <c r="B203" s="33"/>
      <c r="C203" s="33"/>
      <c r="D203" s="33"/>
    </row>
    <row r="204" spans="1:4">
      <c r="A204" s="33"/>
      <c r="B204" s="33"/>
      <c r="C204" s="33"/>
      <c r="D204" s="33"/>
    </row>
    <row r="205" spans="1:4">
      <c r="A205" s="33"/>
      <c r="B205" s="33"/>
      <c r="C205" s="33"/>
      <c r="D205" s="33"/>
    </row>
    <row r="206" spans="1:4">
      <c r="A206" s="33"/>
      <c r="B206" s="33"/>
      <c r="C206" s="33"/>
      <c r="D206" s="33"/>
    </row>
    <row r="207" spans="1:4">
      <c r="A207" s="33"/>
      <c r="B207" s="33"/>
      <c r="C207" s="33"/>
      <c r="D207" s="33"/>
    </row>
    <row r="208" spans="1:4">
      <c r="A208" s="33"/>
      <c r="B208" s="33"/>
      <c r="C208" s="33"/>
      <c r="D208" s="33"/>
    </row>
    <row r="209" spans="1:4">
      <c r="A209" s="33"/>
      <c r="B209" s="33"/>
      <c r="C209" s="33"/>
      <c r="D209" s="33"/>
    </row>
    <row r="210" spans="1:4">
      <c r="A210" s="33"/>
      <c r="B210" s="33"/>
      <c r="C210" s="33"/>
      <c r="D210" s="33"/>
    </row>
    <row r="211" spans="1:4">
      <c r="A211" s="33"/>
      <c r="B211" s="33"/>
      <c r="C211" s="33"/>
      <c r="D211" s="33"/>
    </row>
    <row r="212" spans="1:4">
      <c r="A212" s="33"/>
      <c r="B212" s="33"/>
      <c r="C212" s="33"/>
      <c r="D212" s="33"/>
    </row>
    <row r="213" spans="1:4">
      <c r="A213" s="33"/>
      <c r="B213" s="33"/>
      <c r="C213" s="33"/>
      <c r="D213" s="33"/>
    </row>
    <row r="214" spans="1:4">
      <c r="A214" s="33"/>
      <c r="B214" s="33"/>
      <c r="C214" s="33"/>
      <c r="D214" s="33"/>
    </row>
    <row r="215" spans="1:4">
      <c r="A215" s="33"/>
      <c r="B215" s="33"/>
      <c r="C215" s="33"/>
      <c r="D215" s="33"/>
    </row>
    <row r="216" spans="1:4">
      <c r="A216" s="33"/>
      <c r="B216" s="33"/>
      <c r="C216" s="33"/>
      <c r="D216" s="33"/>
    </row>
    <row r="217" spans="1:4">
      <c r="A217" s="33"/>
      <c r="B217" s="33"/>
      <c r="C217" s="33"/>
      <c r="D217" s="33"/>
    </row>
    <row r="218" spans="1:4">
      <c r="A218" s="33"/>
      <c r="B218" s="33"/>
      <c r="C218" s="33"/>
      <c r="D218" s="33"/>
    </row>
    <row r="219" spans="1:4">
      <c r="A219" s="33"/>
      <c r="B219" s="33"/>
      <c r="C219" s="33"/>
      <c r="D219" s="33"/>
    </row>
    <row r="220" spans="1:4">
      <c r="A220" s="33"/>
      <c r="B220" s="33"/>
      <c r="C220" s="33"/>
      <c r="D220" s="33"/>
    </row>
    <row r="221" spans="1:4">
      <c r="A221" s="33"/>
      <c r="B221" s="33"/>
      <c r="C221" s="33"/>
      <c r="D221" s="33"/>
    </row>
    <row r="222" spans="1:4">
      <c r="A222" s="33"/>
      <c r="B222" s="33"/>
      <c r="C222" s="33"/>
      <c r="D222" s="33"/>
    </row>
    <row r="223" spans="1:4">
      <c r="A223" s="33"/>
      <c r="B223" s="33"/>
      <c r="C223" s="33"/>
      <c r="D223" s="33"/>
    </row>
    <row r="224" spans="1:4">
      <c r="A224" s="33"/>
      <c r="B224" s="33"/>
      <c r="C224" s="33"/>
      <c r="D224" s="33"/>
    </row>
    <row r="225" spans="1:4">
      <c r="A225" s="33"/>
      <c r="B225" s="33"/>
      <c r="C225" s="33"/>
      <c r="D225" s="33"/>
    </row>
    <row r="226" spans="1:4">
      <c r="A226" s="33"/>
      <c r="B226" s="33"/>
      <c r="C226" s="33"/>
      <c r="D226" s="33"/>
    </row>
    <row r="227" spans="1:4">
      <c r="A227" s="33"/>
      <c r="B227" s="33"/>
      <c r="C227" s="33"/>
      <c r="D227" s="33"/>
    </row>
    <row r="228" spans="1:4">
      <c r="A228" s="33"/>
      <c r="B228" s="33"/>
      <c r="C228" s="33"/>
      <c r="D228" s="33"/>
    </row>
    <row r="229" spans="1:4">
      <c r="A229" s="33"/>
      <c r="B229" s="33"/>
      <c r="C229" s="33"/>
      <c r="D229" s="33"/>
    </row>
    <row r="230" spans="1:4">
      <c r="A230" s="33"/>
      <c r="B230" s="33"/>
      <c r="C230" s="33"/>
      <c r="D230" s="33"/>
    </row>
    <row r="231" spans="1:4">
      <c r="A231" s="33"/>
      <c r="B231" s="33"/>
      <c r="C231" s="33"/>
      <c r="D231" s="33"/>
    </row>
    <row r="232" spans="1:4">
      <c r="A232" s="33"/>
      <c r="B232" s="33"/>
      <c r="C232" s="33"/>
      <c r="D232" s="33"/>
    </row>
    <row r="233" spans="1:4">
      <c r="A233" s="33"/>
      <c r="B233" s="33"/>
      <c r="C233" s="33"/>
      <c r="D233" s="33"/>
    </row>
    <row r="234" spans="1:4">
      <c r="A234" s="33"/>
      <c r="B234" s="33"/>
      <c r="C234" s="33"/>
      <c r="D234" s="33"/>
    </row>
    <row r="235" spans="1:4">
      <c r="A235" s="33"/>
      <c r="B235" s="33"/>
      <c r="C235" s="33"/>
      <c r="D235" s="33"/>
    </row>
    <row r="236" spans="1:4">
      <c r="A236" s="33"/>
      <c r="B236" s="33"/>
      <c r="C236" s="33"/>
      <c r="D236" s="33"/>
    </row>
    <row r="237" spans="1:4">
      <c r="A237" s="33"/>
      <c r="B237" s="33"/>
      <c r="C237" s="33"/>
      <c r="D237" s="33"/>
    </row>
    <row r="238" spans="1:4">
      <c r="A238" s="33"/>
      <c r="B238" s="33"/>
      <c r="C238" s="33"/>
      <c r="D238" s="33"/>
    </row>
    <row r="239" spans="1:4">
      <c r="A239" s="33"/>
      <c r="B239" s="33"/>
      <c r="C239" s="33"/>
      <c r="D239" s="33"/>
    </row>
    <row r="240" spans="1:4">
      <c r="A240" s="33"/>
      <c r="B240" s="33"/>
      <c r="C240" s="33"/>
      <c r="D240" s="33"/>
    </row>
    <row r="241" spans="1:4">
      <c r="A241" s="33"/>
      <c r="B241" s="33"/>
      <c r="C241" s="33"/>
      <c r="D241" s="33"/>
    </row>
    <row r="242" spans="1:4">
      <c r="A242" s="33"/>
      <c r="B242" s="33"/>
      <c r="C242" s="33"/>
      <c r="D242" s="33"/>
    </row>
    <row r="243" spans="1:4">
      <c r="A243" s="33"/>
      <c r="B243" s="33"/>
      <c r="C243" s="33"/>
      <c r="D243" s="33"/>
    </row>
    <row r="244" spans="1:4">
      <c r="A244" s="33"/>
      <c r="B244" s="33"/>
      <c r="C244" s="33"/>
      <c r="D244" s="33"/>
    </row>
    <row r="245" spans="1:4">
      <c r="A245" s="33"/>
      <c r="B245" s="33"/>
      <c r="C245" s="33"/>
      <c r="D245" s="33"/>
    </row>
    <row r="246" spans="1:4">
      <c r="A246" s="33"/>
      <c r="B246" s="33"/>
      <c r="C246" s="33"/>
      <c r="D246" s="33"/>
    </row>
    <row r="247" spans="1:4">
      <c r="A247" s="33"/>
      <c r="B247" s="33"/>
      <c r="C247" s="33"/>
      <c r="D247" s="33"/>
    </row>
    <row r="248" spans="1:4">
      <c r="A248" s="33"/>
      <c r="B248" s="33"/>
      <c r="C248" s="33"/>
      <c r="D248" s="33"/>
    </row>
    <row r="249" spans="1:4">
      <c r="A249" s="33"/>
      <c r="B249" s="33"/>
      <c r="C249" s="33"/>
      <c r="D249" s="33"/>
    </row>
    <row r="250" spans="1:4">
      <c r="A250" s="33"/>
      <c r="B250" s="33"/>
      <c r="C250" s="33"/>
      <c r="D250" s="33"/>
    </row>
    <row r="251" spans="1:4">
      <c r="A251" s="33"/>
      <c r="B251" s="33"/>
      <c r="C251" s="33"/>
      <c r="D251" s="33"/>
    </row>
    <row r="252" spans="1:4">
      <c r="A252" s="33"/>
      <c r="B252" s="33"/>
      <c r="C252" s="33"/>
      <c r="D252" s="33"/>
    </row>
    <row r="253" spans="1:4">
      <c r="A253" s="33"/>
      <c r="B253" s="33"/>
      <c r="C253" s="33"/>
      <c r="D253" s="33"/>
    </row>
    <row r="254" spans="1:4">
      <c r="A254" s="33"/>
      <c r="B254" s="33"/>
      <c r="C254" s="33"/>
      <c r="D254" s="33"/>
    </row>
    <row r="255" spans="1:4">
      <c r="A255" s="33"/>
      <c r="B255" s="33"/>
      <c r="C255" s="33"/>
      <c r="D255" s="33"/>
    </row>
    <row r="256" spans="1:4">
      <c r="A256" s="33"/>
      <c r="B256" s="33"/>
      <c r="C256" s="33"/>
      <c r="D256" s="33"/>
    </row>
    <row r="257" spans="1:4">
      <c r="A257" s="33"/>
      <c r="B257" s="33"/>
      <c r="C257" s="33"/>
      <c r="D257" s="33"/>
    </row>
    <row r="258" spans="1:4">
      <c r="A258" s="32"/>
      <c r="B258" s="32"/>
      <c r="C258" s="33"/>
      <c r="D258" s="32"/>
    </row>
    <row r="259" spans="1:4">
      <c r="A259" s="32"/>
      <c r="B259" s="32"/>
      <c r="C259" s="33"/>
      <c r="D259" s="32"/>
    </row>
    <row r="260" spans="1:4">
      <c r="A260" s="32"/>
      <c r="B260" s="32"/>
      <c r="C260" s="33"/>
      <c r="D260" s="32"/>
    </row>
    <row r="261" spans="1:4">
      <c r="A261" s="32"/>
      <c r="B261" s="32"/>
      <c r="C261" s="33"/>
      <c r="D261" s="32"/>
    </row>
    <row r="262" spans="1:4">
      <c r="A262" s="32"/>
      <c r="B262" s="32"/>
      <c r="C262" s="32"/>
      <c r="D262" s="32"/>
    </row>
    <row r="263" spans="1:4">
      <c r="A263" s="32"/>
      <c r="B263" s="32"/>
      <c r="C263" s="32"/>
      <c r="D263" s="32"/>
    </row>
    <row r="264" spans="1:4">
      <c r="A264" s="32"/>
      <c r="B264" s="32"/>
      <c r="C264" s="32"/>
      <c r="D264" s="32"/>
    </row>
    <row r="265" spans="1:4">
      <c r="A265" s="32"/>
      <c r="B265" s="32"/>
      <c r="C265" s="32"/>
      <c r="D265" s="32"/>
    </row>
    <row r="266" spans="1:4">
      <c r="A266" s="32"/>
      <c r="B266" s="32"/>
      <c r="C266" s="32"/>
      <c r="D266" s="32"/>
    </row>
    <row r="267" spans="1:4">
      <c r="A267" s="32"/>
      <c r="B267" s="32"/>
      <c r="C267" s="32"/>
      <c r="D267" s="32"/>
    </row>
    <row r="268" spans="1:4">
      <c r="A268" s="32"/>
      <c r="B268" s="32"/>
      <c r="C268" s="32"/>
      <c r="D268" s="32"/>
    </row>
    <row r="269" spans="1:4">
      <c r="A269" s="32"/>
      <c r="B269" s="32"/>
      <c r="C269" s="32"/>
      <c r="D269" s="32"/>
    </row>
    <row r="270" spans="1:4">
      <c r="A270" s="32"/>
      <c r="B270" s="32"/>
      <c r="C270" s="32"/>
      <c r="D270" s="32"/>
    </row>
    <row r="271" spans="1:4">
      <c r="A271" s="32"/>
      <c r="B271" s="32"/>
      <c r="C271" s="32"/>
      <c r="D271" s="32"/>
    </row>
    <row r="272" spans="1:4">
      <c r="A272" s="32"/>
      <c r="B272" s="32"/>
      <c r="C272" s="32"/>
      <c r="D272" s="32"/>
    </row>
    <row r="273" spans="1:4">
      <c r="A273" s="32"/>
      <c r="B273" s="32"/>
      <c r="C273" s="32"/>
      <c r="D273" s="32"/>
    </row>
    <row r="274" spans="1:4">
      <c r="A274" s="32"/>
      <c r="B274" s="32"/>
      <c r="C274" s="32"/>
      <c r="D274" s="32"/>
    </row>
    <row r="275" spans="1:4">
      <c r="A275" s="32"/>
      <c r="B275" s="32"/>
      <c r="C275" s="32"/>
      <c r="D275" s="32"/>
    </row>
    <row r="276" spans="1:4">
      <c r="A276" s="32"/>
      <c r="B276" s="32"/>
      <c r="C276" s="32"/>
      <c r="D276" s="32"/>
    </row>
    <row r="277" spans="1:4">
      <c r="A277" s="32"/>
      <c r="B277" s="32"/>
      <c r="C277" s="32"/>
      <c r="D277" s="32"/>
    </row>
    <row r="278" spans="1:4">
      <c r="A278" s="32"/>
      <c r="B278" s="32"/>
      <c r="C278" s="32"/>
      <c r="D278" s="32"/>
    </row>
    <row r="279" spans="1:4">
      <c r="A279" s="32"/>
      <c r="B279" s="32"/>
      <c r="C279" s="32"/>
      <c r="D279" s="32"/>
    </row>
    <row r="280" spans="1:4">
      <c r="A280" s="32"/>
      <c r="B280" s="32"/>
      <c r="C280" s="32"/>
      <c r="D280" s="32"/>
    </row>
    <row r="281" spans="1:4">
      <c r="A281" s="32"/>
      <c r="B281" s="32"/>
      <c r="C281" s="32"/>
      <c r="D281" s="32"/>
    </row>
    <row r="282" spans="1:4">
      <c r="A282" s="32"/>
      <c r="B282" s="32"/>
      <c r="C282" s="32"/>
      <c r="D282" s="32"/>
    </row>
    <row r="283" spans="1:4">
      <c r="A283" s="32"/>
      <c r="B283" s="32"/>
      <c r="C283" s="32"/>
      <c r="D283" s="32"/>
    </row>
    <row r="284" spans="1:4">
      <c r="A284" s="32"/>
      <c r="B284" s="32"/>
      <c r="C284" s="32"/>
      <c r="D284" s="32"/>
    </row>
    <row r="285" spans="1:4">
      <c r="A285" s="32"/>
      <c r="B285" s="32"/>
      <c r="C285" s="32"/>
      <c r="D285" s="32"/>
    </row>
    <row r="286" spans="1:4">
      <c r="A286" s="32"/>
      <c r="B286" s="32"/>
      <c r="C286" s="32"/>
      <c r="D286" s="32"/>
    </row>
    <row r="287" spans="1:4">
      <c r="A287" s="32"/>
      <c r="B287" s="32"/>
      <c r="C287" s="32"/>
      <c r="D287" s="32"/>
    </row>
    <row r="288" spans="1:4">
      <c r="A288" s="32"/>
      <c r="B288" s="32"/>
      <c r="C288" s="32"/>
      <c r="D288" s="32"/>
    </row>
    <row r="289" spans="1:4">
      <c r="A289" s="32"/>
      <c r="B289" s="32"/>
      <c r="C289" s="32"/>
      <c r="D289" s="32"/>
    </row>
    <row r="290" spans="1:4">
      <c r="A290" s="32"/>
      <c r="B290" s="32"/>
      <c r="C290" s="32"/>
      <c r="D290" s="32"/>
    </row>
    <row r="291" spans="1:4">
      <c r="A291" s="32"/>
      <c r="B291" s="32"/>
      <c r="C291" s="32"/>
      <c r="D291" s="32"/>
    </row>
    <row r="292" spans="1:4">
      <c r="A292" s="32"/>
      <c r="B292" s="32"/>
      <c r="C292" s="32"/>
      <c r="D292" s="32"/>
    </row>
    <row r="293" spans="1:4">
      <c r="A293" s="32"/>
      <c r="B293" s="32"/>
      <c r="C293" s="32"/>
      <c r="D293" s="32"/>
    </row>
    <row r="294" spans="1:4">
      <c r="A294" s="32"/>
      <c r="B294" s="32"/>
      <c r="C294" s="32"/>
      <c r="D294" s="32"/>
    </row>
    <row r="295" spans="1:4">
      <c r="A295" s="32"/>
      <c r="B295" s="32"/>
      <c r="C295" s="32"/>
      <c r="D295" s="32"/>
    </row>
    <row r="296" spans="1:4">
      <c r="A296" s="32"/>
      <c r="B296" s="32"/>
      <c r="C296" s="32"/>
      <c r="D296" s="32"/>
    </row>
    <row r="297" spans="1:4">
      <c r="A297" s="32"/>
      <c r="B297" s="32"/>
      <c r="C297" s="32"/>
      <c r="D297" s="32"/>
    </row>
    <row r="298" spans="1:4">
      <c r="A298" s="32"/>
      <c r="B298" s="32"/>
      <c r="C298" s="32"/>
      <c r="D298" s="32"/>
    </row>
    <row r="299" spans="1:4">
      <c r="A299" s="32"/>
      <c r="B299" s="32"/>
      <c r="C299" s="32"/>
      <c r="D299" s="32"/>
    </row>
    <row r="300" spans="1:4">
      <c r="A300" s="32"/>
      <c r="B300" s="32"/>
      <c r="C300" s="32"/>
      <c r="D300" s="32"/>
    </row>
    <row r="301" spans="1:4">
      <c r="A301" s="32"/>
      <c r="B301" s="32"/>
      <c r="C301" s="32"/>
      <c r="D301" s="32"/>
    </row>
    <row r="302" spans="1:4">
      <c r="A302" s="32"/>
      <c r="B302" s="32"/>
      <c r="C302" s="32"/>
      <c r="D302" s="32"/>
    </row>
    <row r="303" spans="1:4">
      <c r="A303" s="32"/>
      <c r="B303" s="32"/>
      <c r="C303" s="32"/>
      <c r="D303" s="32"/>
    </row>
    <row r="304" spans="1:4">
      <c r="A304" s="32"/>
      <c r="B304" s="32"/>
      <c r="C304" s="32"/>
      <c r="D304" s="32"/>
    </row>
    <row r="305" spans="1:4">
      <c r="A305" s="32"/>
      <c r="B305" s="32"/>
      <c r="C305" s="32"/>
      <c r="D305" s="32"/>
    </row>
    <row r="306" spans="1:4">
      <c r="A306" s="32"/>
      <c r="B306" s="32"/>
      <c r="C306" s="32"/>
      <c r="D306" s="32"/>
    </row>
    <row r="307" spans="1:4">
      <c r="A307" s="32"/>
      <c r="B307" s="32"/>
      <c r="C307" s="32"/>
      <c r="D307" s="32"/>
    </row>
    <row r="308" spans="1:4">
      <c r="A308" s="32"/>
      <c r="B308" s="32"/>
      <c r="C308" s="32"/>
      <c r="D308" s="32"/>
    </row>
    <row r="309" spans="1:4">
      <c r="A309" s="32"/>
      <c r="B309" s="32"/>
      <c r="C309" s="32"/>
      <c r="D309" s="32"/>
    </row>
    <row r="310" spans="1:4">
      <c r="A310" s="32"/>
      <c r="B310" s="32"/>
      <c r="C310" s="32"/>
      <c r="D310" s="32"/>
    </row>
    <row r="311" spans="1:4">
      <c r="A311" s="32"/>
      <c r="B311" s="32"/>
      <c r="C311" s="32"/>
      <c r="D311" s="32"/>
    </row>
    <row r="312" spans="1:4">
      <c r="A312" s="32"/>
      <c r="B312" s="32"/>
      <c r="C312" s="32"/>
      <c r="D312" s="32"/>
    </row>
    <row r="313" spans="1:4">
      <c r="A313" s="32"/>
      <c r="B313" s="32"/>
      <c r="C313" s="32"/>
      <c r="D313" s="32"/>
    </row>
    <row r="314" spans="1:4">
      <c r="A314" s="32"/>
      <c r="B314" s="32"/>
      <c r="C314" s="32"/>
      <c r="D314" s="32"/>
    </row>
    <row r="315" spans="1:4">
      <c r="A315" s="32"/>
      <c r="B315" s="32"/>
      <c r="C315" s="32"/>
      <c r="D315" s="32"/>
    </row>
    <row r="316" spans="1:4">
      <c r="A316" s="32"/>
      <c r="B316" s="32"/>
      <c r="C316" s="32"/>
      <c r="D316" s="32"/>
    </row>
    <row r="317" spans="1:4">
      <c r="A317" s="32"/>
      <c r="B317" s="32"/>
      <c r="C317" s="32"/>
      <c r="D317" s="32"/>
    </row>
    <row r="318" spans="1:4">
      <c r="A318" s="32"/>
      <c r="B318" s="32"/>
      <c r="C318" s="32"/>
      <c r="D318" s="32"/>
    </row>
    <row r="319" spans="1:4">
      <c r="A319" s="32"/>
      <c r="B319" s="32"/>
      <c r="C319" s="32"/>
      <c r="D319" s="32"/>
    </row>
    <row r="320" spans="1:4">
      <c r="A320" s="32"/>
      <c r="B320" s="32"/>
      <c r="C320" s="32"/>
      <c r="D320" s="32"/>
    </row>
    <row r="321" spans="1:4">
      <c r="A321" s="32"/>
      <c r="B321" s="32"/>
      <c r="C321" s="32"/>
      <c r="D321" s="32"/>
    </row>
    <row r="322" spans="1:4">
      <c r="A322" s="32"/>
      <c r="B322" s="32"/>
      <c r="C322" s="32"/>
      <c r="D322" s="32"/>
    </row>
    <row r="323" spans="1:4">
      <c r="A323" s="32"/>
      <c r="B323" s="32"/>
      <c r="C323" s="32"/>
      <c r="D323" s="32"/>
    </row>
    <row r="324" spans="1:4">
      <c r="A324" s="32"/>
      <c r="B324" s="32"/>
      <c r="C324" s="32"/>
      <c r="D324" s="32"/>
    </row>
    <row r="325" spans="1:4">
      <c r="A325" s="32"/>
      <c r="B325" s="32"/>
      <c r="C325" s="32"/>
      <c r="D325" s="32"/>
    </row>
    <row r="326" spans="1:4">
      <c r="A326" s="32"/>
      <c r="B326" s="32"/>
      <c r="C326" s="32"/>
      <c r="D326" s="32"/>
    </row>
    <row r="327" spans="1:4">
      <c r="A327" s="32"/>
      <c r="B327" s="32"/>
      <c r="C327" s="32"/>
      <c r="D327" s="32"/>
    </row>
    <row r="328" spans="1:4">
      <c r="A328" s="32"/>
      <c r="B328" s="32"/>
      <c r="C328" s="32"/>
      <c r="D328" s="32"/>
    </row>
    <row r="329" spans="1:4">
      <c r="A329" s="32"/>
      <c r="B329" s="32"/>
      <c r="C329" s="32"/>
      <c r="D329" s="32"/>
    </row>
    <row r="330" spans="1:4">
      <c r="A330" s="32"/>
      <c r="B330" s="32"/>
      <c r="C330" s="32"/>
      <c r="D330" s="32"/>
    </row>
    <row r="331" spans="1:4">
      <c r="A331" s="32"/>
      <c r="B331" s="32"/>
      <c r="C331" s="32"/>
      <c r="D331" s="32"/>
    </row>
    <row r="332" spans="1:4">
      <c r="A332" s="32"/>
      <c r="B332" s="32"/>
      <c r="C332" s="32"/>
      <c r="D332" s="32"/>
    </row>
    <row r="333" spans="1:4">
      <c r="A333" s="32"/>
      <c r="B333" s="32"/>
      <c r="C333" s="32"/>
      <c r="D333" s="32"/>
    </row>
    <row r="334" spans="1:4">
      <c r="A334" s="32"/>
      <c r="B334" s="32"/>
      <c r="C334" s="32"/>
      <c r="D334" s="32"/>
    </row>
    <row r="335" spans="1:4">
      <c r="A335" s="32"/>
      <c r="B335" s="32"/>
      <c r="C335" s="32"/>
      <c r="D335" s="32"/>
    </row>
    <row r="336" spans="1:4">
      <c r="A336" s="32"/>
      <c r="B336" s="32"/>
      <c r="C336" s="32"/>
      <c r="D336" s="32"/>
    </row>
    <row r="337" spans="1:4">
      <c r="A337" s="32"/>
      <c r="B337" s="32"/>
      <c r="C337" s="32"/>
      <c r="D337" s="32"/>
    </row>
    <row r="338" spans="1:4">
      <c r="A338" s="32"/>
      <c r="B338" s="32"/>
      <c r="C338" s="32"/>
      <c r="D338" s="32"/>
    </row>
    <row r="339" spans="1:4">
      <c r="A339" s="32"/>
      <c r="B339" s="32"/>
      <c r="C339" s="32"/>
      <c r="D339" s="32"/>
    </row>
    <row r="340" spans="1:4">
      <c r="A340" s="32"/>
      <c r="B340" s="32"/>
      <c r="C340" s="32"/>
      <c r="D340" s="32"/>
    </row>
    <row r="341" spans="1:4">
      <c r="A341" s="32"/>
      <c r="B341" s="32"/>
      <c r="C341" s="32"/>
      <c r="D341" s="32"/>
    </row>
    <row r="342" spans="1:4">
      <c r="A342" s="32"/>
      <c r="B342" s="32"/>
      <c r="C342" s="32"/>
      <c r="D342" s="32"/>
    </row>
    <row r="343" spans="1:4">
      <c r="A343" s="32"/>
      <c r="B343" s="32"/>
      <c r="C343" s="32"/>
      <c r="D343" s="32"/>
    </row>
    <row r="344" spans="1:4">
      <c r="A344" s="32"/>
      <c r="B344" s="32"/>
      <c r="C344" s="32"/>
      <c r="D344" s="32"/>
    </row>
    <row r="345" spans="1:4">
      <c r="A345" s="32"/>
      <c r="B345" s="32"/>
      <c r="C345" s="32"/>
      <c r="D345" s="32"/>
    </row>
    <row r="346" spans="1:4">
      <c r="A346" s="32"/>
      <c r="B346" s="32"/>
      <c r="C346" s="32"/>
      <c r="D346" s="32"/>
    </row>
    <row r="347" spans="1:4">
      <c r="A347" s="32"/>
      <c r="B347" s="32"/>
      <c r="C347" s="32"/>
      <c r="D347" s="32"/>
    </row>
    <row r="348" spans="1:4">
      <c r="A348" s="32"/>
      <c r="B348" s="32"/>
      <c r="C348" s="32"/>
      <c r="D348" s="32"/>
    </row>
    <row r="349" spans="1:4">
      <c r="A349" s="32"/>
      <c r="B349" s="32"/>
      <c r="C349" s="32"/>
      <c r="D349" s="32"/>
    </row>
    <row r="350" spans="1:4">
      <c r="A350" s="32"/>
      <c r="B350" s="32"/>
      <c r="C350" s="32"/>
      <c r="D350" s="32"/>
    </row>
    <row r="351" spans="1:4">
      <c r="A351" s="32"/>
      <c r="B351" s="32"/>
      <c r="C351" s="32"/>
      <c r="D351" s="32"/>
    </row>
    <row r="352" spans="1:4">
      <c r="A352" s="32"/>
      <c r="B352" s="32"/>
      <c r="C352" s="32"/>
      <c r="D352" s="32"/>
    </row>
    <row r="353" spans="1:4">
      <c r="A353" s="32"/>
      <c r="B353" s="32"/>
      <c r="C353" s="32"/>
      <c r="D353" s="32"/>
    </row>
    <row r="354" spans="1:4">
      <c r="A354" s="32"/>
      <c r="B354" s="32"/>
      <c r="C354" s="32"/>
      <c r="D354" s="32"/>
    </row>
    <row r="355" spans="1:4">
      <c r="A355" s="32"/>
      <c r="B355" s="32"/>
      <c r="C355" s="32"/>
      <c r="D355" s="32"/>
    </row>
    <row r="356" spans="1:4">
      <c r="A356" s="32"/>
      <c r="B356" s="32"/>
      <c r="C356" s="32"/>
      <c r="D356" s="32"/>
    </row>
    <row r="357" spans="1:4">
      <c r="A357" s="32"/>
      <c r="B357" s="32"/>
      <c r="C357" s="32"/>
      <c r="D357" s="32"/>
    </row>
    <row r="358" spans="1:4">
      <c r="A358" s="32"/>
      <c r="B358" s="32"/>
      <c r="C358" s="32"/>
      <c r="D358" s="32"/>
    </row>
    <row r="359" spans="1:4">
      <c r="A359" s="32"/>
      <c r="B359" s="32"/>
      <c r="C359" s="32"/>
      <c r="D359" s="32"/>
    </row>
    <row r="360" spans="1:4">
      <c r="A360" s="32"/>
      <c r="B360" s="32"/>
      <c r="C360" s="32"/>
      <c r="D360" s="32"/>
    </row>
    <row r="361" spans="1:4">
      <c r="A361" s="32"/>
      <c r="B361" s="32"/>
      <c r="C361" s="32"/>
      <c r="D361" s="32"/>
    </row>
    <row r="362" spans="1:4">
      <c r="A362" s="32"/>
      <c r="B362" s="32"/>
      <c r="C362" s="32"/>
      <c r="D362" s="32"/>
    </row>
    <row r="363" spans="1:4">
      <c r="A363" s="32"/>
      <c r="B363" s="32"/>
      <c r="C363" s="32"/>
      <c r="D363" s="32"/>
    </row>
    <row r="364" spans="1:4">
      <c r="A364" s="32"/>
      <c r="B364" s="32"/>
      <c r="C364" s="32"/>
      <c r="D364" s="32"/>
    </row>
    <row r="365" spans="1:4">
      <c r="A365" s="32"/>
      <c r="B365" s="32"/>
      <c r="C365" s="32"/>
      <c r="D365" s="32"/>
    </row>
    <row r="366" spans="1:4">
      <c r="A366" s="32"/>
      <c r="B366" s="32"/>
      <c r="C366" s="32"/>
      <c r="D366" s="32"/>
    </row>
    <row r="367" spans="1:4">
      <c r="A367" s="32"/>
      <c r="B367" s="32"/>
      <c r="C367" s="32"/>
      <c r="D367" s="32"/>
    </row>
    <row r="368" spans="1:4">
      <c r="A368" s="32"/>
      <c r="B368" s="32"/>
      <c r="C368" s="32"/>
      <c r="D368" s="32"/>
    </row>
    <row r="369" spans="1:4">
      <c r="A369" s="32"/>
      <c r="B369" s="32"/>
      <c r="C369" s="32"/>
      <c r="D369" s="32"/>
    </row>
    <row r="370" spans="1:4">
      <c r="A370" s="32"/>
      <c r="B370" s="32"/>
      <c r="C370" s="32"/>
      <c r="D370" s="32"/>
    </row>
    <row r="371" spans="1:4">
      <c r="A371" s="32"/>
      <c r="B371" s="32"/>
      <c r="C371" s="32"/>
      <c r="D371" s="32"/>
    </row>
    <row r="372" spans="1:4">
      <c r="A372" s="32"/>
      <c r="B372" s="32"/>
      <c r="C372" s="32"/>
      <c r="D372" s="32"/>
    </row>
    <row r="373" spans="1:4">
      <c r="A373" s="32"/>
      <c r="B373" s="32"/>
      <c r="C373" s="32"/>
      <c r="D373" s="32"/>
    </row>
    <row r="374" spans="1:4">
      <c r="A374" s="32"/>
      <c r="B374" s="32"/>
      <c r="C374" s="32"/>
      <c r="D374" s="32"/>
    </row>
    <row r="375" spans="1:4">
      <c r="A375" s="32"/>
      <c r="B375" s="32"/>
      <c r="C375" s="32"/>
      <c r="D375" s="32"/>
    </row>
    <row r="376" spans="1:4">
      <c r="A376" s="32"/>
      <c r="B376" s="32"/>
      <c r="C376" s="32"/>
      <c r="D376" s="32"/>
    </row>
    <row r="377" spans="1:4">
      <c r="A377" s="32"/>
      <c r="B377" s="32"/>
      <c r="C377" s="32"/>
      <c r="D377" s="32"/>
    </row>
    <row r="378" spans="1:4">
      <c r="A378" s="32"/>
      <c r="B378" s="32"/>
      <c r="C378" s="32"/>
      <c r="D378" s="32"/>
    </row>
    <row r="379" spans="1:4">
      <c r="A379" s="32"/>
      <c r="B379" s="32"/>
      <c r="C379" s="32"/>
      <c r="D379" s="32"/>
    </row>
    <row r="380" spans="1:4">
      <c r="A380" s="32"/>
      <c r="B380" s="32"/>
      <c r="C380" s="32"/>
      <c r="D380" s="32"/>
    </row>
    <row r="381" spans="1:4">
      <c r="A381" s="32"/>
      <c r="B381" s="32"/>
      <c r="C381" s="32"/>
      <c r="D381" s="32"/>
    </row>
    <row r="382" spans="1:4">
      <c r="A382" s="32"/>
      <c r="B382" s="32"/>
      <c r="C382" s="32"/>
      <c r="D382" s="32"/>
    </row>
    <row r="383" spans="1:4">
      <c r="A383" s="32"/>
      <c r="B383" s="32"/>
      <c r="C383" s="32"/>
      <c r="D383" s="32"/>
    </row>
    <row r="384" spans="1:4">
      <c r="A384" s="32"/>
      <c r="B384" s="32"/>
      <c r="C384" s="32"/>
      <c r="D384" s="32"/>
    </row>
    <row r="385" spans="1:4">
      <c r="A385" s="32"/>
      <c r="B385" s="32"/>
      <c r="C385" s="32"/>
      <c r="D385" s="32"/>
    </row>
    <row r="386" spans="1:4">
      <c r="A386" s="32"/>
      <c r="B386" s="32"/>
      <c r="C386" s="32"/>
      <c r="D386" s="32"/>
    </row>
    <row r="387" spans="1:4">
      <c r="A387" s="32"/>
      <c r="B387" s="32"/>
      <c r="C387" s="32"/>
      <c r="D387" s="32"/>
    </row>
    <row r="388" spans="1:4">
      <c r="A388" s="32"/>
      <c r="B388" s="32"/>
      <c r="C388" s="32"/>
      <c r="D388" s="32"/>
    </row>
    <row r="389" spans="1:4">
      <c r="A389" s="32"/>
      <c r="B389" s="32"/>
      <c r="C389" s="32"/>
      <c r="D389" s="32"/>
    </row>
    <row r="390" spans="1:4">
      <c r="A390" s="32"/>
      <c r="B390" s="32"/>
      <c r="C390" s="32"/>
      <c r="D390" s="32"/>
    </row>
    <row r="391" spans="1:4">
      <c r="A391" s="32"/>
      <c r="B391" s="32"/>
      <c r="C391" s="32"/>
      <c r="D391" s="32"/>
    </row>
    <row r="392" spans="1:4">
      <c r="A392" s="32"/>
      <c r="B392" s="32"/>
      <c r="C392" s="32"/>
      <c r="D392" s="32"/>
    </row>
    <row r="393" spans="1:4">
      <c r="A393" s="32"/>
      <c r="B393" s="32"/>
      <c r="C393" s="32"/>
      <c r="D393" s="32"/>
    </row>
    <row r="394" spans="1:4">
      <c r="A394" s="32"/>
      <c r="B394" s="32"/>
      <c r="C394" s="32"/>
      <c r="D394" s="32"/>
    </row>
    <row r="395" spans="1:4">
      <c r="A395" s="32"/>
      <c r="B395" s="32"/>
      <c r="C395" s="32"/>
      <c r="D395" s="32"/>
    </row>
    <row r="396" spans="1:4">
      <c r="A396" s="32"/>
      <c r="B396" s="32"/>
      <c r="C396" s="32"/>
      <c r="D396" s="32"/>
    </row>
    <row r="397" spans="1:4">
      <c r="A397" s="32"/>
      <c r="B397" s="32"/>
      <c r="C397" s="32"/>
      <c r="D397" s="32"/>
    </row>
    <row r="398" spans="1:4">
      <c r="A398" s="32"/>
      <c r="B398" s="32"/>
      <c r="C398" s="32"/>
      <c r="D398" s="32"/>
    </row>
    <row r="399" spans="1:4">
      <c r="A399" s="32"/>
      <c r="B399" s="32"/>
      <c r="C399" s="32"/>
      <c r="D399" s="32"/>
    </row>
    <row r="400" spans="1:4">
      <c r="A400" s="32"/>
      <c r="B400" s="32"/>
      <c r="C400" s="32"/>
      <c r="D400" s="32"/>
    </row>
    <row r="401" spans="1:4">
      <c r="A401" s="32"/>
      <c r="B401" s="32"/>
      <c r="C401" s="32"/>
      <c r="D401" s="32"/>
    </row>
    <row r="402" spans="1:4">
      <c r="A402" s="32"/>
      <c r="B402" s="32"/>
      <c r="C402" s="32"/>
      <c r="D402" s="32"/>
    </row>
    <row r="403" spans="1:4">
      <c r="A403" s="32"/>
      <c r="B403" s="32"/>
      <c r="C403" s="32"/>
      <c r="D403" s="32"/>
    </row>
    <row r="404" spans="1:4">
      <c r="A404" s="32"/>
      <c r="B404" s="32"/>
      <c r="C404" s="32"/>
      <c r="D404" s="32"/>
    </row>
    <row r="405" spans="1:4">
      <c r="A405" s="32"/>
      <c r="B405" s="32"/>
      <c r="C405" s="32"/>
      <c r="D405" s="32"/>
    </row>
    <row r="406" spans="1:4">
      <c r="A406" s="32"/>
      <c r="B406" s="32"/>
      <c r="C406" s="32"/>
      <c r="D406" s="32"/>
    </row>
    <row r="407" spans="1:4">
      <c r="A407" s="32"/>
      <c r="B407" s="32"/>
      <c r="C407" s="32"/>
      <c r="D407" s="32"/>
    </row>
    <row r="408" spans="1:4">
      <c r="A408" s="32"/>
      <c r="B408" s="32"/>
      <c r="C408" s="32"/>
      <c r="D408" s="32"/>
    </row>
    <row r="409" spans="1:4">
      <c r="A409" s="32"/>
      <c r="B409" s="32"/>
      <c r="C409" s="32"/>
      <c r="D409" s="32"/>
    </row>
    <row r="410" spans="1:4">
      <c r="A410" s="32"/>
      <c r="B410" s="32"/>
      <c r="C410" s="32"/>
      <c r="D410" s="32"/>
    </row>
    <row r="411" spans="1:4">
      <c r="A411" s="32"/>
      <c r="B411" s="32"/>
      <c r="C411" s="32"/>
      <c r="D411" s="32"/>
    </row>
    <row r="412" spans="1:4">
      <c r="A412" s="32"/>
      <c r="B412" s="32"/>
      <c r="C412" s="32"/>
      <c r="D412" s="32"/>
    </row>
    <row r="413" spans="1:4">
      <c r="A413" s="32"/>
      <c r="B413" s="32"/>
      <c r="C413" s="32"/>
      <c r="D413" s="32"/>
    </row>
    <row r="414" spans="1:4">
      <c r="A414" s="32"/>
      <c r="B414" s="32"/>
      <c r="C414" s="32"/>
      <c r="D414" s="32"/>
    </row>
    <row r="415" spans="1:4">
      <c r="A415" s="32"/>
      <c r="B415" s="32"/>
      <c r="C415" s="32"/>
      <c r="D415" s="32"/>
    </row>
    <row r="416" spans="1:4">
      <c r="A416" s="32"/>
      <c r="B416" s="32"/>
      <c r="C416" s="32"/>
      <c r="D416" s="32"/>
    </row>
    <row r="417" spans="1:4">
      <c r="A417" s="32"/>
      <c r="B417" s="32"/>
      <c r="C417" s="32"/>
      <c r="D417" s="32"/>
    </row>
    <row r="418" spans="1:4">
      <c r="A418" s="32"/>
      <c r="B418" s="32"/>
      <c r="C418" s="32"/>
      <c r="D418" s="32"/>
    </row>
    <row r="419" spans="1:4">
      <c r="A419" s="32"/>
      <c r="B419" s="32"/>
      <c r="C419" s="32"/>
      <c r="D419" s="32"/>
    </row>
    <row r="420" spans="1:4">
      <c r="A420" s="32"/>
      <c r="B420" s="32"/>
      <c r="C420" s="32"/>
      <c r="D420" s="32"/>
    </row>
    <row r="421" spans="1:4">
      <c r="A421" s="32"/>
      <c r="B421" s="32"/>
      <c r="C421" s="32"/>
      <c r="D421" s="32"/>
    </row>
    <row r="422" spans="1:4">
      <c r="A422" s="32"/>
      <c r="B422" s="32"/>
      <c r="C422" s="32"/>
      <c r="D422" s="32"/>
    </row>
    <row r="423" spans="1:4">
      <c r="A423" s="32"/>
      <c r="B423" s="32"/>
      <c r="C423" s="32"/>
      <c r="D423" s="32"/>
    </row>
    <row r="424" spans="1:4">
      <c r="A424" s="32"/>
      <c r="B424" s="32"/>
      <c r="C424" s="32"/>
      <c r="D424" s="32"/>
    </row>
    <row r="425" spans="1:4">
      <c r="A425" s="32"/>
      <c r="B425" s="32"/>
      <c r="C425" s="32"/>
      <c r="D425" s="32"/>
    </row>
    <row r="426" spans="1:4">
      <c r="A426" s="32"/>
      <c r="B426" s="32"/>
      <c r="C426" s="32"/>
      <c r="D426" s="32"/>
    </row>
    <row r="427" spans="1:4">
      <c r="A427" s="32"/>
      <c r="B427" s="32"/>
      <c r="C427" s="32"/>
      <c r="D427" s="32"/>
    </row>
    <row r="428" spans="1:4">
      <c r="A428" s="32"/>
      <c r="B428" s="32"/>
      <c r="C428" s="32"/>
      <c r="D428" s="32"/>
    </row>
    <row r="429" spans="1:4">
      <c r="A429" s="32"/>
      <c r="B429" s="32"/>
      <c r="C429" s="32"/>
      <c r="D429" s="32"/>
    </row>
    <row r="430" spans="1:4">
      <c r="A430" s="32"/>
      <c r="B430" s="32"/>
      <c r="C430" s="32"/>
      <c r="D430" s="32"/>
    </row>
    <row r="431" spans="1:4">
      <c r="A431" s="32"/>
      <c r="B431" s="32"/>
      <c r="C431" s="32"/>
      <c r="D431" s="32"/>
    </row>
    <row r="432" spans="1:4">
      <c r="A432" s="32"/>
      <c r="B432" s="32"/>
      <c r="C432" s="32"/>
      <c r="D432" s="32"/>
    </row>
    <row r="433" spans="1:4">
      <c r="A433" s="32"/>
      <c r="B433" s="32"/>
      <c r="C433" s="32"/>
      <c r="D433" s="32"/>
    </row>
    <row r="434" spans="1:4">
      <c r="A434" s="32"/>
      <c r="B434" s="32"/>
      <c r="C434" s="32"/>
      <c r="D434" s="32"/>
    </row>
    <row r="435" spans="1:4">
      <c r="A435" s="32"/>
      <c r="B435" s="32"/>
      <c r="C435" s="32"/>
      <c r="D435" s="32"/>
    </row>
    <row r="436" spans="1:4">
      <c r="A436" s="32"/>
      <c r="B436" s="32"/>
      <c r="C436" s="32"/>
      <c r="D436" s="32"/>
    </row>
    <row r="437" spans="1:4">
      <c r="A437" s="32"/>
      <c r="B437" s="32"/>
      <c r="C437" s="32"/>
      <c r="D437" s="32"/>
    </row>
    <row r="438" spans="1:4">
      <c r="A438" s="32"/>
      <c r="B438" s="32"/>
      <c r="C438" s="32"/>
      <c r="D438" s="32"/>
    </row>
    <row r="439" spans="1:4">
      <c r="A439" s="32"/>
      <c r="B439" s="32"/>
      <c r="C439" s="32"/>
      <c r="D439" s="32"/>
    </row>
    <row r="440" spans="1:4">
      <c r="A440" s="32"/>
      <c r="B440" s="32"/>
      <c r="C440" s="32"/>
      <c r="D440" s="32"/>
    </row>
    <row r="441" spans="1:4">
      <c r="A441" s="32"/>
      <c r="B441" s="32"/>
      <c r="C441" s="32"/>
      <c r="D441" s="32"/>
    </row>
    <row r="442" spans="1:4">
      <c r="A442" s="32"/>
      <c r="B442" s="32"/>
      <c r="C442" s="32"/>
      <c r="D442" s="32"/>
    </row>
    <row r="443" spans="1:4">
      <c r="A443" s="32"/>
      <c r="B443" s="32"/>
      <c r="C443" s="32"/>
      <c r="D443" s="32"/>
    </row>
    <row r="444" spans="1:4">
      <c r="A444" s="32"/>
      <c r="B444" s="32"/>
      <c r="C444" s="32"/>
      <c r="D444" s="32"/>
    </row>
    <row r="445" spans="1:4">
      <c r="A445" s="32"/>
      <c r="B445" s="32"/>
      <c r="C445" s="32"/>
      <c r="D445" s="32"/>
    </row>
    <row r="446" spans="1:4">
      <c r="A446" s="32"/>
      <c r="B446" s="32"/>
      <c r="C446" s="32"/>
      <c r="D446" s="32"/>
    </row>
    <row r="447" spans="1:4">
      <c r="A447" s="32"/>
      <c r="B447" s="32"/>
      <c r="C447" s="32"/>
      <c r="D447" s="32"/>
    </row>
    <row r="448" spans="1:4">
      <c r="A448" s="32"/>
      <c r="B448" s="32"/>
      <c r="C448" s="32"/>
      <c r="D448" s="32"/>
    </row>
    <row r="449" spans="1:4">
      <c r="A449" s="32"/>
      <c r="B449" s="32"/>
      <c r="C449" s="32"/>
      <c r="D449" s="32"/>
    </row>
    <row r="450" spans="1:4">
      <c r="A450" s="32"/>
      <c r="B450" s="32"/>
      <c r="C450" s="32"/>
      <c r="D450" s="32"/>
    </row>
    <row r="451" spans="1:4">
      <c r="A451" s="32"/>
      <c r="B451" s="32"/>
      <c r="C451" s="32"/>
      <c r="D451" s="32"/>
    </row>
    <row r="452" spans="1:4">
      <c r="A452" s="32"/>
      <c r="B452" s="32"/>
      <c r="C452" s="32"/>
      <c r="D452" s="32"/>
    </row>
    <row r="453" spans="1:4">
      <c r="A453" s="32"/>
      <c r="B453" s="32"/>
      <c r="C453" s="32"/>
      <c r="D453" s="32"/>
    </row>
    <row r="454" spans="1:4">
      <c r="A454" s="32"/>
      <c r="B454" s="32"/>
      <c r="C454" s="32"/>
      <c r="D454" s="32"/>
    </row>
    <row r="455" spans="1:4">
      <c r="A455" s="32"/>
      <c r="B455" s="32"/>
      <c r="C455" s="32"/>
      <c r="D455" s="32"/>
    </row>
    <row r="456" spans="1:4">
      <c r="A456" s="32"/>
      <c r="B456" s="32"/>
      <c r="C456" s="32"/>
      <c r="D456" s="32"/>
    </row>
    <row r="457" spans="1:4">
      <c r="A457" s="32"/>
      <c r="B457" s="32"/>
      <c r="C457" s="32"/>
      <c r="D457" s="32"/>
    </row>
    <row r="458" spans="1:4">
      <c r="A458" s="32"/>
      <c r="B458" s="32"/>
      <c r="C458" s="32"/>
      <c r="D458" s="32"/>
    </row>
    <row r="459" spans="1:4">
      <c r="A459" s="32"/>
      <c r="B459" s="32"/>
      <c r="C459" s="32"/>
      <c r="D459" s="32"/>
    </row>
    <row r="460" spans="1:4">
      <c r="A460" s="32"/>
      <c r="B460" s="32"/>
      <c r="C460" s="32"/>
      <c r="D460" s="32"/>
    </row>
    <row r="461" spans="1:4">
      <c r="A461" s="32"/>
      <c r="B461" s="32"/>
      <c r="C461" s="32"/>
      <c r="D461" s="32"/>
    </row>
    <row r="462" spans="1:4">
      <c r="A462" s="32"/>
      <c r="B462" s="32"/>
      <c r="C462" s="32"/>
      <c r="D462" s="32"/>
    </row>
    <row r="463" spans="1:4">
      <c r="A463" s="32"/>
      <c r="B463" s="32"/>
      <c r="C463" s="32"/>
      <c r="D463" s="32"/>
    </row>
    <row r="464" spans="1:4">
      <c r="A464" s="32"/>
      <c r="B464" s="32"/>
      <c r="C464" s="32"/>
      <c r="D464" s="32"/>
    </row>
    <row r="465" spans="1:4">
      <c r="A465" s="32"/>
      <c r="B465" s="32"/>
      <c r="C465" s="32"/>
      <c r="D465" s="32"/>
    </row>
    <row r="466" spans="1:4">
      <c r="A466" s="32"/>
      <c r="B466" s="32"/>
      <c r="C466" s="32"/>
      <c r="D466" s="32"/>
    </row>
    <row r="467" spans="1:4">
      <c r="A467" s="32"/>
      <c r="B467" s="32"/>
      <c r="C467" s="32"/>
      <c r="D467" s="32"/>
    </row>
    <row r="468" spans="1:4">
      <c r="A468" s="32"/>
      <c r="B468" s="32"/>
      <c r="C468" s="32"/>
      <c r="D468" s="32"/>
    </row>
    <row r="469" spans="1:4">
      <c r="A469" s="32"/>
      <c r="B469" s="32"/>
      <c r="C469" s="32"/>
      <c r="D469" s="32"/>
    </row>
    <row r="470" spans="1:4">
      <c r="A470" s="32"/>
      <c r="B470" s="32"/>
      <c r="C470" s="32"/>
      <c r="D470" s="32"/>
    </row>
    <row r="471" spans="1:4">
      <c r="A471" s="32"/>
      <c r="B471" s="32"/>
      <c r="C471" s="32"/>
      <c r="D471" s="32"/>
    </row>
    <row r="472" spans="1:4">
      <c r="A472" s="32"/>
      <c r="B472" s="32"/>
      <c r="C472" s="32"/>
      <c r="D472" s="32"/>
    </row>
    <row r="473" spans="1:4">
      <c r="A473" s="32"/>
      <c r="B473" s="32"/>
      <c r="C473" s="32"/>
      <c r="D473" s="32"/>
    </row>
    <row r="474" spans="1:4">
      <c r="A474" s="32"/>
      <c r="B474" s="32"/>
      <c r="C474" s="32"/>
      <c r="D474" s="32"/>
    </row>
    <row r="475" spans="1:4">
      <c r="A475" s="32"/>
      <c r="B475" s="32"/>
      <c r="C475" s="32"/>
      <c r="D475" s="32"/>
    </row>
    <row r="476" spans="1:4">
      <c r="A476" s="32"/>
      <c r="B476" s="32"/>
      <c r="C476" s="32"/>
      <c r="D476" s="32"/>
    </row>
    <row r="477" spans="1:4">
      <c r="A477" s="32"/>
      <c r="B477" s="32"/>
      <c r="C477" s="32"/>
      <c r="D477" s="32"/>
    </row>
    <row r="478" spans="1:4">
      <c r="A478" s="32"/>
      <c r="B478" s="32"/>
      <c r="C478" s="32"/>
      <c r="D478" s="32"/>
    </row>
    <row r="479" spans="1:4">
      <c r="A479" s="32"/>
      <c r="B479" s="32"/>
      <c r="C479" s="32"/>
      <c r="D479" s="32"/>
    </row>
    <row r="480" spans="1:4">
      <c r="A480" s="32"/>
      <c r="B480" s="32"/>
      <c r="C480" s="32"/>
      <c r="D480" s="32"/>
    </row>
    <row r="481" spans="1:4">
      <c r="A481" s="32"/>
      <c r="B481" s="32"/>
      <c r="C481" s="32"/>
      <c r="D481" s="32"/>
    </row>
    <row r="482" spans="1:4">
      <c r="A482" s="32"/>
      <c r="B482" s="32"/>
      <c r="C482" s="32"/>
      <c r="D482" s="32"/>
    </row>
    <row r="483" spans="1:4">
      <c r="A483" s="32"/>
      <c r="B483" s="32"/>
      <c r="C483" s="32"/>
      <c r="D483" s="32"/>
    </row>
    <row r="484" spans="1:4">
      <c r="A484" s="32"/>
      <c r="B484" s="32"/>
      <c r="C484" s="32"/>
      <c r="D484" s="32"/>
    </row>
    <row r="485" spans="1:4">
      <c r="A485" s="32"/>
      <c r="B485" s="32"/>
      <c r="C485" s="32"/>
      <c r="D485" s="32"/>
    </row>
    <row r="486" spans="1:4">
      <c r="A486" s="32"/>
      <c r="B486" s="32"/>
      <c r="C486" s="32"/>
      <c r="D486" s="32"/>
    </row>
    <row r="487" spans="1:4">
      <c r="A487" s="32"/>
      <c r="B487" s="32"/>
      <c r="C487" s="32"/>
      <c r="D487" s="32"/>
    </row>
    <row r="488" spans="1:4">
      <c r="A488" s="32"/>
      <c r="B488" s="32"/>
      <c r="C488" s="32"/>
      <c r="D488" s="32"/>
    </row>
    <row r="489" spans="1:4">
      <c r="A489" s="32"/>
      <c r="B489" s="32"/>
      <c r="C489" s="32"/>
      <c r="D489" s="32"/>
    </row>
    <row r="490" spans="1:4">
      <c r="A490" s="32"/>
      <c r="B490" s="32"/>
      <c r="C490" s="32"/>
      <c r="D490" s="32"/>
    </row>
    <row r="491" spans="1:4">
      <c r="A491" s="32"/>
      <c r="B491" s="32"/>
      <c r="C491" s="32"/>
      <c r="D491" s="32"/>
    </row>
    <row r="492" spans="1:4">
      <c r="A492" s="32"/>
      <c r="B492" s="32"/>
      <c r="C492" s="32"/>
      <c r="D492" s="32"/>
    </row>
    <row r="493" spans="1:4">
      <c r="A493" s="32"/>
      <c r="B493" s="32"/>
      <c r="C493" s="32"/>
      <c r="D493" s="32"/>
    </row>
    <row r="494" spans="1:4">
      <c r="A494" s="32"/>
      <c r="B494" s="32"/>
      <c r="C494" s="32"/>
      <c r="D494" s="32"/>
    </row>
    <row r="495" spans="1:4">
      <c r="A495" s="32"/>
      <c r="B495" s="32"/>
      <c r="C495" s="32"/>
      <c r="D495" s="32"/>
    </row>
    <row r="496" spans="1:4">
      <c r="A496" s="32"/>
      <c r="B496" s="32"/>
      <c r="C496" s="32"/>
      <c r="D496" s="32"/>
    </row>
    <row r="497" spans="1:4">
      <c r="A497" s="32"/>
      <c r="B497" s="32"/>
      <c r="C497" s="32"/>
      <c r="D497" s="32"/>
    </row>
    <row r="498" spans="1:4">
      <c r="A498" s="32"/>
      <c r="B498" s="32"/>
      <c r="C498" s="32"/>
      <c r="D498" s="32"/>
    </row>
    <row r="499" spans="1:4">
      <c r="A499" s="32"/>
      <c r="B499" s="32"/>
      <c r="C499" s="32"/>
      <c r="D499" s="32"/>
    </row>
    <row r="500" spans="1:4">
      <c r="A500" s="32"/>
      <c r="B500" s="32"/>
      <c r="C500" s="32"/>
      <c r="D500" s="32"/>
    </row>
    <row r="501" spans="1:4">
      <c r="A501" s="32"/>
      <c r="B501" s="32"/>
      <c r="C501" s="32"/>
      <c r="D501" s="32"/>
    </row>
    <row r="502" spans="1:4">
      <c r="A502" s="32"/>
      <c r="B502" s="32"/>
      <c r="C502" s="32"/>
      <c r="D502" s="32"/>
    </row>
    <row r="503" spans="1:4">
      <c r="A503" s="32"/>
      <c r="B503" s="32"/>
      <c r="C503" s="32"/>
      <c r="D503" s="32"/>
    </row>
    <row r="504" spans="1:4">
      <c r="A504" s="32"/>
      <c r="B504" s="32"/>
      <c r="C504" s="32"/>
      <c r="D504" s="32"/>
    </row>
    <row r="505" spans="1:4">
      <c r="A505" s="32"/>
      <c r="B505" s="32"/>
      <c r="C505" s="32"/>
      <c r="D505" s="32"/>
    </row>
    <row r="506" spans="1:4">
      <c r="A506" s="32"/>
      <c r="B506" s="32"/>
      <c r="C506" s="32"/>
      <c r="D506" s="32"/>
    </row>
    <row r="507" spans="1:4">
      <c r="A507" s="32"/>
      <c r="B507" s="32"/>
      <c r="C507" s="32"/>
      <c r="D507" s="32"/>
    </row>
    <row r="508" spans="1:4">
      <c r="A508" s="32"/>
      <c r="B508" s="32"/>
      <c r="C508" s="32"/>
      <c r="D508" s="32"/>
    </row>
    <row r="509" spans="1:4">
      <c r="A509" s="32"/>
      <c r="B509" s="32"/>
      <c r="C509" s="32"/>
      <c r="D509" s="32"/>
    </row>
    <row r="510" spans="1:4">
      <c r="A510" s="32"/>
      <c r="B510" s="32"/>
      <c r="C510" s="32"/>
      <c r="D510" s="32"/>
    </row>
    <row r="511" spans="1:4">
      <c r="A511" s="32"/>
      <c r="B511" s="32"/>
      <c r="C511" s="32"/>
      <c r="D511" s="32"/>
    </row>
    <row r="512" spans="1:4">
      <c r="A512" s="32"/>
      <c r="B512" s="32"/>
      <c r="C512" s="32"/>
      <c r="D512" s="32"/>
    </row>
    <row r="513" spans="1:4">
      <c r="A513" s="32"/>
      <c r="B513" s="32"/>
      <c r="C513" s="32"/>
      <c r="D513" s="32"/>
    </row>
    <row r="514" spans="1:4">
      <c r="A514" s="32"/>
      <c r="B514" s="32"/>
      <c r="C514" s="32"/>
      <c r="D514" s="32"/>
    </row>
    <row r="515" spans="1:4">
      <c r="A515" s="32"/>
      <c r="B515" s="32"/>
      <c r="C515" s="32"/>
      <c r="D515" s="32"/>
    </row>
    <row r="516" spans="1:4">
      <c r="A516" s="32"/>
      <c r="B516" s="32"/>
      <c r="C516" s="32"/>
      <c r="D516" s="32"/>
    </row>
    <row r="517" spans="1:4">
      <c r="A517" s="32"/>
      <c r="B517" s="32"/>
      <c r="C517" s="32"/>
      <c r="D517" s="32"/>
    </row>
    <row r="518" spans="1:4">
      <c r="A518" s="32"/>
      <c r="B518" s="32"/>
      <c r="C518" s="32"/>
      <c r="D518" s="32"/>
    </row>
    <row r="519" spans="1:4">
      <c r="A519" s="32"/>
      <c r="B519" s="32"/>
      <c r="C519" s="32"/>
      <c r="D519" s="32"/>
    </row>
    <row r="520" spans="1:4">
      <c r="A520" s="32"/>
      <c r="B520" s="32"/>
      <c r="C520" s="32"/>
      <c r="D520" s="32"/>
    </row>
    <row r="521" spans="1:4">
      <c r="A521" s="32"/>
      <c r="B521" s="32"/>
      <c r="C521" s="32"/>
      <c r="D521" s="32"/>
    </row>
    <row r="522" spans="1:4">
      <c r="A522" s="32"/>
      <c r="B522" s="32"/>
      <c r="C522" s="32"/>
      <c r="D522" s="32"/>
    </row>
    <row r="523" spans="1:4">
      <c r="A523" s="32"/>
      <c r="B523" s="32"/>
      <c r="C523" s="32"/>
      <c r="D523" s="32"/>
    </row>
    <row r="524" spans="1:4">
      <c r="A524" s="32"/>
      <c r="B524" s="32"/>
      <c r="C524" s="32"/>
      <c r="D524" s="32"/>
    </row>
    <row r="525" spans="1:4">
      <c r="A525" s="32"/>
      <c r="B525" s="32"/>
      <c r="C525" s="32"/>
      <c r="D525" s="32"/>
    </row>
    <row r="526" spans="1:4">
      <c r="A526" s="32"/>
      <c r="B526" s="32"/>
      <c r="C526" s="32"/>
      <c r="D526" s="32"/>
    </row>
    <row r="527" spans="1:4">
      <c r="A527" s="32"/>
      <c r="B527" s="32"/>
      <c r="C527" s="32"/>
      <c r="D527" s="32"/>
    </row>
    <row r="528" spans="1:4">
      <c r="A528" s="32"/>
      <c r="B528" s="32"/>
      <c r="C528" s="32"/>
      <c r="D528" s="32"/>
    </row>
    <row r="529" spans="1:4">
      <c r="A529" s="32"/>
      <c r="B529" s="32"/>
      <c r="C529" s="32"/>
      <c r="D529" s="32"/>
    </row>
    <row r="530" spans="1:4">
      <c r="A530" s="32"/>
      <c r="B530" s="32"/>
      <c r="C530" s="32"/>
      <c r="D530" s="32"/>
    </row>
    <row r="531" spans="1:4">
      <c r="A531" s="32"/>
      <c r="B531" s="32"/>
      <c r="C531" s="32"/>
      <c r="D531" s="32"/>
    </row>
    <row r="532" spans="1:4">
      <c r="A532" s="32"/>
      <c r="B532" s="32"/>
      <c r="C532" s="32"/>
      <c r="D532" s="32"/>
    </row>
    <row r="533" spans="1:4">
      <c r="A533" s="32"/>
      <c r="B533" s="32"/>
      <c r="C533" s="32"/>
      <c r="D533" s="32"/>
    </row>
    <row r="534" spans="1:4">
      <c r="A534" s="32"/>
      <c r="B534" s="32"/>
      <c r="C534" s="32"/>
      <c r="D534" s="32"/>
    </row>
    <row r="535" spans="1:4">
      <c r="A535" s="32"/>
      <c r="B535" s="32"/>
      <c r="C535" s="32"/>
      <c r="D535" s="32"/>
    </row>
    <row r="536" spans="1:4">
      <c r="A536" s="32"/>
      <c r="B536" s="32"/>
      <c r="C536" s="32"/>
      <c r="D536" s="32"/>
    </row>
    <row r="537" spans="1:4">
      <c r="A537" s="32"/>
      <c r="B537" s="32"/>
      <c r="C537" s="32"/>
      <c r="D537" s="32"/>
    </row>
    <row r="538" spans="1:4">
      <c r="A538" s="32"/>
      <c r="B538" s="32"/>
      <c r="C538" s="32"/>
      <c r="D538" s="32"/>
    </row>
    <row r="539" spans="1:4">
      <c r="A539" s="32"/>
      <c r="B539" s="32"/>
      <c r="C539" s="32"/>
      <c r="D539" s="32"/>
    </row>
    <row r="540" spans="1:4">
      <c r="A540" s="32"/>
      <c r="B540" s="32"/>
      <c r="C540" s="32"/>
      <c r="D540" s="32"/>
    </row>
    <row r="541" spans="1:4">
      <c r="A541" s="32"/>
      <c r="B541" s="32"/>
      <c r="C541" s="32"/>
      <c r="D541" s="32"/>
    </row>
    <row r="542" spans="1:4">
      <c r="A542" s="32"/>
      <c r="B542" s="32"/>
      <c r="C542" s="32"/>
      <c r="D542" s="32"/>
    </row>
    <row r="543" spans="1:4">
      <c r="A543" s="32"/>
      <c r="B543" s="32"/>
      <c r="C543" s="32"/>
      <c r="D543" s="32"/>
    </row>
    <row r="544" spans="1:4">
      <c r="A544" s="32"/>
      <c r="B544" s="32"/>
      <c r="C544" s="32"/>
      <c r="D544" s="32"/>
    </row>
    <row r="545" spans="1:4">
      <c r="A545" s="32"/>
      <c r="B545" s="32"/>
      <c r="C545" s="32"/>
      <c r="D545" s="32"/>
    </row>
    <row r="546" spans="1:4">
      <c r="A546" s="32"/>
      <c r="B546" s="32"/>
      <c r="C546" s="32"/>
      <c r="D546" s="32"/>
    </row>
    <row r="547" spans="1:4">
      <c r="A547" s="32"/>
      <c r="B547" s="32"/>
      <c r="C547" s="32"/>
      <c r="D547" s="32"/>
    </row>
    <row r="548" spans="1:4">
      <c r="A548" s="32"/>
      <c r="B548" s="32"/>
      <c r="C548" s="32"/>
      <c r="D548" s="32"/>
    </row>
    <row r="549" spans="1:4">
      <c r="A549" s="32"/>
      <c r="B549" s="32"/>
      <c r="C549" s="32"/>
      <c r="D549" s="32"/>
    </row>
    <row r="550" spans="1:4">
      <c r="A550" s="32"/>
      <c r="B550" s="32"/>
      <c r="C550" s="32"/>
      <c r="D550" s="32"/>
    </row>
    <row r="551" spans="1:4">
      <c r="A551" s="32"/>
      <c r="B551" s="32"/>
      <c r="C551" s="32"/>
      <c r="D551" s="32"/>
    </row>
    <row r="552" spans="1:4">
      <c r="A552" s="32"/>
      <c r="B552" s="32"/>
      <c r="C552" s="32"/>
      <c r="D552" s="32"/>
    </row>
    <row r="553" spans="1:4">
      <c r="A553" s="32"/>
      <c r="B553" s="32"/>
      <c r="C553" s="32"/>
      <c r="D553" s="32"/>
    </row>
    <row r="554" spans="1:4">
      <c r="A554" s="32"/>
      <c r="B554" s="32"/>
      <c r="C554" s="32"/>
      <c r="D554" s="32"/>
    </row>
    <row r="555" spans="1:4">
      <c r="A555" s="32"/>
      <c r="B555" s="32"/>
      <c r="C555" s="32"/>
      <c r="D555" s="32"/>
    </row>
    <row r="556" spans="1:4">
      <c r="A556" s="32"/>
      <c r="B556" s="32"/>
      <c r="C556" s="32"/>
      <c r="D556" s="32"/>
    </row>
    <row r="557" spans="1:4">
      <c r="A557" s="32"/>
      <c r="B557" s="32"/>
      <c r="C557" s="32"/>
      <c r="D557" s="32"/>
    </row>
    <row r="558" spans="1:4">
      <c r="A558" s="32"/>
      <c r="B558" s="32"/>
      <c r="C558" s="32"/>
      <c r="D558" s="32"/>
    </row>
    <row r="559" spans="1:4">
      <c r="A559" s="32"/>
      <c r="B559" s="32"/>
      <c r="C559" s="32"/>
      <c r="D559" s="32"/>
    </row>
    <row r="560" spans="1:4">
      <c r="A560" s="32"/>
      <c r="B560" s="32"/>
      <c r="C560" s="32"/>
      <c r="D560" s="32"/>
    </row>
    <row r="561" spans="1:4">
      <c r="A561" s="32"/>
      <c r="B561" s="32"/>
      <c r="C561" s="32"/>
      <c r="D561" s="32"/>
    </row>
    <row r="562" spans="1:4">
      <c r="A562" s="32"/>
      <c r="B562" s="32"/>
      <c r="C562" s="32"/>
      <c r="D562" s="32"/>
    </row>
    <row r="563" spans="1:4">
      <c r="A563" s="32"/>
      <c r="B563" s="32"/>
      <c r="C563" s="32"/>
      <c r="D563" s="32"/>
    </row>
    <row r="564" spans="1:4">
      <c r="A564" s="32"/>
      <c r="B564" s="32"/>
      <c r="C564" s="32"/>
      <c r="D564" s="32"/>
    </row>
    <row r="565" spans="1:4">
      <c r="A565" s="32"/>
      <c r="B565" s="32"/>
      <c r="C565" s="32"/>
      <c r="D565" s="32"/>
    </row>
    <row r="566" spans="1:4">
      <c r="A566" s="32"/>
      <c r="B566" s="32"/>
      <c r="C566" s="32"/>
      <c r="D566" s="32"/>
    </row>
    <row r="567" spans="1:4">
      <c r="A567" s="32"/>
      <c r="B567" s="32"/>
      <c r="C567" s="32"/>
      <c r="D567" s="32"/>
    </row>
    <row r="568" spans="1:4">
      <c r="A568" s="32"/>
      <c r="B568" s="32"/>
      <c r="C568" s="32"/>
      <c r="D568" s="32"/>
    </row>
    <row r="569" spans="1:4">
      <c r="A569" s="32"/>
      <c r="B569" s="32"/>
      <c r="C569" s="32"/>
      <c r="D569" s="32"/>
    </row>
    <row r="570" spans="1:4">
      <c r="A570" s="32"/>
      <c r="B570" s="32"/>
      <c r="C570" s="32"/>
      <c r="D570" s="32"/>
    </row>
    <row r="571" spans="1:4">
      <c r="A571" s="32"/>
      <c r="B571" s="32"/>
      <c r="C571" s="32"/>
      <c r="D571" s="32"/>
    </row>
    <row r="572" spans="1:4">
      <c r="A572" s="32"/>
      <c r="B572" s="32"/>
      <c r="C572" s="32"/>
      <c r="D572" s="32"/>
    </row>
    <row r="573" spans="1:4">
      <c r="A573" s="32"/>
      <c r="B573" s="32"/>
      <c r="C573" s="32"/>
      <c r="D573" s="32"/>
    </row>
    <row r="574" spans="1:4">
      <c r="A574" s="32"/>
      <c r="B574" s="32"/>
      <c r="C574" s="32"/>
      <c r="D574" s="32"/>
    </row>
    <row r="575" spans="1:4">
      <c r="A575" s="32"/>
      <c r="B575" s="32"/>
      <c r="C575" s="32"/>
      <c r="D575" s="32"/>
    </row>
    <row r="576" spans="1:4">
      <c r="A576" s="32"/>
      <c r="B576" s="32"/>
      <c r="C576" s="32"/>
      <c r="D576" s="32"/>
    </row>
    <row r="577" spans="1:4">
      <c r="A577" s="32"/>
      <c r="B577" s="32"/>
      <c r="C577" s="32"/>
      <c r="D577" s="32"/>
    </row>
    <row r="578" spans="1:4">
      <c r="A578" s="32"/>
      <c r="B578" s="32"/>
      <c r="C578" s="32"/>
      <c r="D578" s="32"/>
    </row>
    <row r="579" spans="1:4">
      <c r="A579" s="32"/>
      <c r="B579" s="32"/>
      <c r="C579" s="32"/>
      <c r="D579" s="32"/>
    </row>
    <row r="580" spans="1:4">
      <c r="A580" s="32"/>
      <c r="B580" s="32"/>
      <c r="C580" s="32"/>
      <c r="D580" s="32"/>
    </row>
    <row r="581" spans="1:4">
      <c r="A581" s="32"/>
      <c r="B581" s="32"/>
      <c r="C581" s="32"/>
      <c r="D581" s="32"/>
    </row>
    <row r="582" spans="1:4">
      <c r="A582" s="32"/>
      <c r="B582" s="32"/>
      <c r="C582" s="32"/>
      <c r="D582" s="32"/>
    </row>
    <row r="583" spans="1:4">
      <c r="A583" s="32"/>
      <c r="B583" s="32"/>
      <c r="C583" s="32"/>
      <c r="D583" s="32"/>
    </row>
    <row r="584" spans="1:4">
      <c r="A584" s="32"/>
      <c r="B584" s="32"/>
      <c r="C584" s="32"/>
      <c r="D584" s="32"/>
    </row>
    <row r="585" spans="1:4">
      <c r="A585" s="32"/>
      <c r="B585" s="32"/>
      <c r="C585" s="32"/>
      <c r="D585" s="32"/>
    </row>
    <row r="586" spans="1:4">
      <c r="A586" s="32"/>
      <c r="B586" s="32"/>
      <c r="C586" s="32"/>
      <c r="D586" s="32"/>
    </row>
    <row r="587" spans="1:4">
      <c r="A587" s="32"/>
      <c r="B587" s="32"/>
      <c r="C587" s="32"/>
      <c r="D587" s="32"/>
    </row>
    <row r="588" spans="1:4">
      <c r="A588" s="32"/>
      <c r="B588" s="32"/>
      <c r="C588" s="32"/>
      <c r="D588" s="32"/>
    </row>
    <row r="589" spans="1:4">
      <c r="A589" s="32"/>
      <c r="B589" s="32"/>
      <c r="C589" s="32"/>
      <c r="D589" s="32"/>
    </row>
    <row r="590" spans="1:4">
      <c r="A590" s="32"/>
      <c r="B590" s="32"/>
      <c r="C590" s="32"/>
      <c r="D590" s="32"/>
    </row>
    <row r="591" spans="1:4">
      <c r="A591" s="32"/>
      <c r="B591" s="32"/>
      <c r="C591" s="32"/>
      <c r="D591" s="32"/>
    </row>
    <row r="592" spans="1:4">
      <c r="A592" s="32"/>
      <c r="B592" s="32"/>
      <c r="C592" s="32"/>
      <c r="D592" s="32"/>
    </row>
    <row r="593" spans="1:4">
      <c r="A593" s="32"/>
      <c r="B593" s="32"/>
      <c r="C593" s="32"/>
      <c r="D593" s="32"/>
    </row>
    <row r="594" spans="1:4">
      <c r="A594" s="32"/>
      <c r="B594" s="32"/>
      <c r="C594" s="32"/>
      <c r="D594" s="32"/>
    </row>
    <row r="595" spans="1:4">
      <c r="A595" s="32"/>
      <c r="B595" s="32"/>
      <c r="C595" s="32"/>
      <c r="D595" s="32"/>
    </row>
    <row r="596" spans="1:4">
      <c r="A596" s="32"/>
      <c r="B596" s="32"/>
      <c r="C596" s="32"/>
      <c r="D596" s="32"/>
    </row>
    <row r="597" spans="1:4">
      <c r="A597" s="32"/>
      <c r="B597" s="32"/>
      <c r="C597" s="32"/>
      <c r="D597" s="32"/>
    </row>
    <row r="598" spans="1:4">
      <c r="A598" s="32"/>
      <c r="B598" s="32"/>
      <c r="C598" s="32"/>
      <c r="D598" s="32"/>
    </row>
    <row r="599" spans="1:4">
      <c r="A599" s="32"/>
      <c r="B599" s="32"/>
      <c r="C599" s="32"/>
      <c r="D599" s="32"/>
    </row>
    <row r="600" spans="1:4">
      <c r="A600" s="32"/>
      <c r="B600" s="32"/>
      <c r="C600" s="32"/>
      <c r="D600" s="32"/>
    </row>
    <row r="601" spans="1:4">
      <c r="A601" s="32"/>
      <c r="B601" s="32"/>
      <c r="C601" s="32"/>
      <c r="D601" s="32"/>
    </row>
    <row r="602" spans="1:4">
      <c r="A602" s="32"/>
      <c r="B602" s="32"/>
      <c r="C602" s="32"/>
      <c r="D602" s="32"/>
    </row>
    <row r="603" spans="1:4">
      <c r="A603" s="32"/>
      <c r="B603" s="32"/>
      <c r="C603" s="32"/>
      <c r="D603" s="32"/>
    </row>
    <row r="604" spans="1:4">
      <c r="A604" s="32"/>
      <c r="B604" s="32"/>
      <c r="C604" s="32"/>
      <c r="D604" s="32"/>
    </row>
    <row r="605" spans="1:4">
      <c r="A605" s="32"/>
      <c r="B605" s="32"/>
      <c r="C605" s="32"/>
      <c r="D605" s="32"/>
    </row>
    <row r="606" spans="1:4">
      <c r="A606" s="32"/>
      <c r="B606" s="32"/>
      <c r="C606" s="32"/>
      <c r="D606" s="32"/>
    </row>
    <row r="607" spans="1:4">
      <c r="A607" s="32"/>
      <c r="B607" s="32"/>
      <c r="C607" s="32"/>
      <c r="D607" s="32"/>
    </row>
    <row r="608" spans="1:4">
      <c r="A608" s="32"/>
      <c r="B608" s="32"/>
      <c r="C608" s="32"/>
      <c r="D608" s="32"/>
    </row>
    <row r="609" spans="1:4">
      <c r="A609" s="32"/>
      <c r="B609" s="32"/>
      <c r="C609" s="32"/>
      <c r="D609" s="32"/>
    </row>
    <row r="610" spans="1:4">
      <c r="A610" s="32"/>
      <c r="B610" s="32"/>
      <c r="C610" s="32"/>
      <c r="D610" s="32"/>
    </row>
    <row r="611" spans="1:4">
      <c r="A611" s="32"/>
      <c r="B611" s="32"/>
      <c r="C611" s="32"/>
      <c r="D611" s="32"/>
    </row>
    <row r="612" spans="1:4">
      <c r="A612" s="32"/>
      <c r="B612" s="32"/>
      <c r="C612" s="32"/>
      <c r="D612" s="32"/>
    </row>
    <row r="613" spans="1:4">
      <c r="A613" s="32"/>
      <c r="B613" s="32"/>
      <c r="C613" s="32"/>
      <c r="D613" s="32"/>
    </row>
    <row r="614" spans="1:4">
      <c r="A614" s="32"/>
      <c r="B614" s="32"/>
      <c r="C614" s="32"/>
      <c r="D614" s="32"/>
    </row>
    <row r="615" spans="1:4">
      <c r="A615" s="32"/>
      <c r="B615" s="32"/>
      <c r="C615" s="32"/>
      <c r="D615" s="32"/>
    </row>
    <row r="616" spans="1:4">
      <c r="A616" s="32"/>
      <c r="B616" s="32"/>
      <c r="C616" s="32"/>
      <c r="D616" s="32"/>
    </row>
    <row r="617" spans="1:4">
      <c r="A617" s="32"/>
      <c r="B617" s="32"/>
      <c r="C617" s="32"/>
      <c r="D617" s="32"/>
    </row>
    <row r="618" spans="1:4">
      <c r="A618" s="32"/>
      <c r="B618" s="32"/>
      <c r="C618" s="32"/>
      <c r="D618" s="32"/>
    </row>
    <row r="619" spans="1:4">
      <c r="A619" s="32"/>
      <c r="B619" s="32"/>
      <c r="C619" s="32"/>
      <c r="D619" s="32"/>
    </row>
    <row r="620" spans="1:4">
      <c r="A620" s="32"/>
      <c r="B620" s="32"/>
      <c r="C620" s="32"/>
      <c r="D620" s="32"/>
    </row>
    <row r="621" spans="1:4">
      <c r="A621" s="32"/>
      <c r="B621" s="32"/>
      <c r="C621" s="32"/>
      <c r="D621" s="32"/>
    </row>
    <row r="622" spans="1:4">
      <c r="A622" s="32"/>
      <c r="B622" s="32"/>
      <c r="C622" s="32"/>
      <c r="D622" s="32"/>
    </row>
    <row r="623" spans="1:4">
      <c r="A623" s="32"/>
      <c r="B623" s="32"/>
      <c r="C623" s="32"/>
      <c r="D623" s="32"/>
    </row>
    <row r="624" spans="1:4">
      <c r="A624" s="32"/>
      <c r="B624" s="32"/>
      <c r="C624" s="32"/>
      <c r="D624" s="32"/>
    </row>
    <row r="625" spans="1:4">
      <c r="A625" s="32"/>
      <c r="B625" s="32"/>
      <c r="C625" s="32"/>
      <c r="D625" s="32"/>
    </row>
    <row r="626" spans="1:4">
      <c r="A626" s="32"/>
      <c r="B626" s="32"/>
      <c r="C626" s="32"/>
      <c r="D626" s="32"/>
    </row>
    <row r="627" spans="1:4">
      <c r="A627" s="32"/>
      <c r="B627" s="32"/>
      <c r="C627" s="32"/>
      <c r="D627" s="32"/>
    </row>
    <row r="628" spans="1:4">
      <c r="A628" s="32"/>
      <c r="B628" s="32"/>
      <c r="C628" s="32"/>
      <c r="D628" s="32"/>
    </row>
    <row r="629" spans="1:4">
      <c r="A629" s="32"/>
      <c r="B629" s="32"/>
      <c r="C629" s="32"/>
      <c r="D629" s="32"/>
    </row>
    <row r="630" spans="1:4">
      <c r="A630" s="32"/>
      <c r="B630" s="32"/>
      <c r="C630" s="32"/>
      <c r="D630" s="32"/>
    </row>
    <row r="631" spans="1:4">
      <c r="A631" s="32"/>
      <c r="B631" s="32"/>
      <c r="C631" s="32"/>
      <c r="D631" s="32"/>
    </row>
    <row r="632" spans="1:4">
      <c r="A632" s="32"/>
      <c r="B632" s="32"/>
      <c r="C632" s="32"/>
      <c r="D632" s="32"/>
    </row>
    <row r="633" spans="1:4">
      <c r="A633" s="32"/>
      <c r="B633" s="32"/>
      <c r="C633" s="32"/>
      <c r="D633" s="32"/>
    </row>
    <row r="634" spans="1:4">
      <c r="A634" s="32"/>
      <c r="B634" s="32"/>
      <c r="C634" s="32"/>
      <c r="D634" s="32"/>
    </row>
    <row r="635" spans="1:4">
      <c r="A635" s="32"/>
      <c r="B635" s="32"/>
      <c r="C635" s="32"/>
      <c r="D635" s="32"/>
    </row>
    <row r="636" spans="1:4">
      <c r="A636" s="32"/>
      <c r="B636" s="32"/>
      <c r="C636" s="32"/>
      <c r="D636" s="32"/>
    </row>
    <row r="637" spans="1:4">
      <c r="A637" s="32"/>
      <c r="B637" s="32"/>
      <c r="C637" s="32"/>
      <c r="D637" s="32"/>
    </row>
    <row r="638" spans="1:4">
      <c r="A638" s="32"/>
      <c r="B638" s="32"/>
      <c r="C638" s="32"/>
      <c r="D638" s="32"/>
    </row>
    <row r="639" spans="1:4">
      <c r="A639" s="32"/>
      <c r="B639" s="32"/>
      <c r="C639" s="32"/>
      <c r="D639" s="32"/>
    </row>
    <row r="640" spans="1:4">
      <c r="A640" s="32"/>
      <c r="B640" s="32"/>
      <c r="C640" s="32"/>
      <c r="D640" s="32"/>
    </row>
    <row r="641" spans="1:4">
      <c r="A641" s="32"/>
      <c r="B641" s="32"/>
      <c r="C641" s="32"/>
      <c r="D641" s="32"/>
    </row>
    <row r="642" spans="1:4">
      <c r="A642" s="32"/>
      <c r="B642" s="32"/>
      <c r="C642" s="32"/>
      <c r="D642" s="32"/>
    </row>
    <row r="643" spans="1:4">
      <c r="A643" s="32"/>
      <c r="B643" s="32"/>
      <c r="C643" s="32"/>
      <c r="D643" s="32"/>
    </row>
    <row r="644" spans="1:4">
      <c r="A644" s="32"/>
      <c r="B644" s="32"/>
      <c r="C644" s="32"/>
      <c r="D644" s="32"/>
    </row>
    <row r="645" spans="1:4">
      <c r="A645" s="32"/>
      <c r="B645" s="32"/>
      <c r="C645" s="32"/>
      <c r="D645" s="32"/>
    </row>
    <row r="646" spans="1:4">
      <c r="A646" s="32"/>
      <c r="B646" s="32"/>
      <c r="C646" s="32"/>
      <c r="D646" s="32"/>
    </row>
    <row r="647" spans="1:4">
      <c r="A647" s="32"/>
      <c r="B647" s="32"/>
      <c r="C647" s="32"/>
      <c r="D647" s="32"/>
    </row>
    <row r="648" spans="1:4">
      <c r="A648" s="32"/>
      <c r="B648" s="32"/>
      <c r="C648" s="32"/>
      <c r="D648" s="32"/>
    </row>
    <row r="649" spans="1:4">
      <c r="A649" s="32"/>
      <c r="B649" s="32"/>
      <c r="C649" s="32"/>
      <c r="D649" s="32"/>
    </row>
    <row r="650" spans="1:4">
      <c r="A650" s="32"/>
      <c r="B650" s="32"/>
      <c r="C650" s="32"/>
      <c r="D650" s="32"/>
    </row>
    <row r="651" spans="1:4">
      <c r="A651" s="32"/>
      <c r="B651" s="32"/>
      <c r="C651" s="32"/>
      <c r="D651" s="32"/>
    </row>
    <row r="652" spans="1:4">
      <c r="A652" s="32"/>
      <c r="B652" s="32"/>
      <c r="C652" s="32"/>
      <c r="D652" s="32"/>
    </row>
    <row r="653" spans="1:4">
      <c r="A653" s="32"/>
      <c r="B653" s="32"/>
      <c r="C653" s="32"/>
      <c r="D653" s="32"/>
    </row>
    <row r="654" spans="1:4">
      <c r="A654" s="32"/>
      <c r="B654" s="32"/>
      <c r="C654" s="32"/>
      <c r="D654" s="32"/>
    </row>
    <row r="655" spans="1:4">
      <c r="A655" s="32"/>
      <c r="B655" s="32"/>
      <c r="C655" s="32"/>
      <c r="D655" s="32"/>
    </row>
    <row r="656" spans="1:4">
      <c r="A656" s="32"/>
      <c r="B656" s="32"/>
      <c r="C656" s="32"/>
      <c r="D656" s="32"/>
    </row>
    <row r="657" spans="1:4">
      <c r="A657" s="32"/>
      <c r="B657" s="32"/>
      <c r="C657" s="32"/>
      <c r="D657" s="32"/>
    </row>
    <row r="658" spans="1:4">
      <c r="A658" s="32"/>
      <c r="B658" s="32"/>
      <c r="C658" s="32"/>
      <c r="D658" s="32"/>
    </row>
    <row r="659" spans="1:4">
      <c r="A659" s="32"/>
      <c r="B659" s="32"/>
      <c r="C659" s="32"/>
      <c r="D659" s="32"/>
    </row>
    <row r="660" spans="1:4">
      <c r="A660" s="32"/>
      <c r="B660" s="32"/>
      <c r="C660" s="32"/>
      <c r="D660" s="32"/>
    </row>
    <row r="661" spans="1:4">
      <c r="A661" s="32"/>
      <c r="B661" s="32"/>
      <c r="C661" s="32"/>
      <c r="D661" s="32"/>
    </row>
    <row r="662" spans="1:4">
      <c r="A662" s="32"/>
      <c r="B662" s="32"/>
      <c r="C662" s="32"/>
      <c r="D662" s="32"/>
    </row>
    <row r="663" spans="1:4">
      <c r="A663" s="32"/>
      <c r="B663" s="32"/>
      <c r="C663" s="32"/>
      <c r="D663" s="32"/>
    </row>
    <row r="664" spans="1:4">
      <c r="A664" s="32"/>
      <c r="B664" s="32"/>
      <c r="C664" s="32"/>
      <c r="D664" s="32"/>
    </row>
    <row r="665" spans="1:4">
      <c r="A665" s="32"/>
      <c r="B665" s="32"/>
      <c r="C665" s="32"/>
      <c r="D665" s="32"/>
    </row>
    <row r="666" spans="1:4">
      <c r="A666" s="32"/>
      <c r="B666" s="32"/>
      <c r="C666" s="32"/>
      <c r="D666" s="32"/>
    </row>
    <row r="667" spans="1:4">
      <c r="A667" s="32"/>
      <c r="B667" s="32"/>
      <c r="C667" s="32"/>
      <c r="D667" s="32"/>
    </row>
    <row r="668" spans="1:4">
      <c r="A668" s="32"/>
      <c r="B668" s="32"/>
      <c r="C668" s="32"/>
      <c r="D668" s="32"/>
    </row>
    <row r="669" spans="1:4">
      <c r="A669" s="32"/>
      <c r="B669" s="32"/>
      <c r="C669" s="32"/>
      <c r="D669" s="32"/>
    </row>
    <row r="670" spans="1:4">
      <c r="A670" s="32"/>
      <c r="B670" s="32"/>
      <c r="C670" s="32"/>
      <c r="D670" s="32"/>
    </row>
    <row r="671" spans="1:4">
      <c r="A671" s="32"/>
      <c r="B671" s="32"/>
      <c r="C671" s="32"/>
      <c r="D671" s="32"/>
    </row>
    <row r="672" spans="1:4">
      <c r="A672" s="32"/>
      <c r="B672" s="32"/>
      <c r="C672" s="32"/>
      <c r="D672" s="32"/>
    </row>
    <row r="673" spans="1:4">
      <c r="A673" s="32"/>
      <c r="B673" s="32"/>
      <c r="C673" s="32"/>
      <c r="D673" s="32"/>
    </row>
    <row r="674" spans="1:4">
      <c r="A674" s="32"/>
      <c r="B674" s="32"/>
      <c r="C674" s="32"/>
      <c r="D674" s="32"/>
    </row>
    <row r="675" spans="1:4">
      <c r="A675" s="32"/>
      <c r="B675" s="32"/>
      <c r="C675" s="32"/>
      <c r="D675" s="32"/>
    </row>
    <row r="676" spans="1:4">
      <c r="A676" s="32"/>
      <c r="B676" s="32"/>
      <c r="C676" s="32"/>
      <c r="D676" s="32"/>
    </row>
    <row r="677" spans="1:4">
      <c r="A677" s="32"/>
      <c r="B677" s="32"/>
      <c r="C677" s="32"/>
      <c r="D677" s="32"/>
    </row>
    <row r="678" spans="1:4">
      <c r="A678" s="32"/>
      <c r="B678" s="32"/>
      <c r="C678" s="32"/>
      <c r="D678" s="32"/>
    </row>
    <row r="679" spans="1:4">
      <c r="A679" s="32"/>
      <c r="B679" s="32"/>
      <c r="C679" s="32"/>
      <c r="D679" s="32"/>
    </row>
    <row r="680" spans="1:4">
      <c r="A680" s="32"/>
      <c r="B680" s="32"/>
      <c r="C680" s="32"/>
      <c r="D680" s="32"/>
    </row>
    <row r="681" spans="1:4">
      <c r="A681" s="32"/>
      <c r="B681" s="32"/>
      <c r="C681" s="32"/>
      <c r="D681" s="32"/>
    </row>
    <row r="682" spans="1:4">
      <c r="A682" s="32"/>
      <c r="B682" s="32"/>
      <c r="C682" s="32"/>
      <c r="D682" s="32"/>
    </row>
    <row r="683" spans="1:4">
      <c r="A683" s="32"/>
      <c r="B683" s="32"/>
      <c r="C683" s="32"/>
      <c r="D683" s="32"/>
    </row>
    <row r="684" spans="1:4">
      <c r="A684" s="32"/>
      <c r="B684" s="32"/>
      <c r="C684" s="32"/>
      <c r="D684" s="32"/>
    </row>
    <row r="685" spans="1:4">
      <c r="A685" s="32"/>
      <c r="B685" s="32"/>
      <c r="C685" s="32"/>
      <c r="D685" s="32"/>
    </row>
    <row r="686" spans="1:4">
      <c r="A686" s="32"/>
      <c r="B686" s="32"/>
      <c r="C686" s="32"/>
      <c r="D686" s="32"/>
    </row>
    <row r="687" spans="1:4">
      <c r="A687" s="32"/>
      <c r="B687" s="32"/>
      <c r="C687" s="32"/>
      <c r="D687" s="32"/>
    </row>
    <row r="688" spans="1:4">
      <c r="A688" s="32"/>
      <c r="B688" s="32"/>
      <c r="C688" s="32"/>
      <c r="D688" s="32"/>
    </row>
    <row r="689" spans="1:4">
      <c r="A689" s="32"/>
      <c r="B689" s="32"/>
      <c r="C689" s="32"/>
      <c r="D689" s="32"/>
    </row>
    <row r="690" spans="1:4">
      <c r="A690" s="32"/>
      <c r="B690" s="32"/>
      <c r="C690" s="32"/>
      <c r="D690" s="32"/>
    </row>
    <row r="691" spans="1:4">
      <c r="A691" s="32"/>
      <c r="B691" s="32"/>
      <c r="C691" s="32"/>
      <c r="D691" s="32"/>
    </row>
    <row r="692" spans="1:4">
      <c r="A692" s="32"/>
      <c r="B692" s="32"/>
      <c r="C692" s="32"/>
      <c r="D692" s="32"/>
    </row>
    <row r="693" spans="1:4">
      <c r="A693" s="32"/>
      <c r="B693" s="32"/>
      <c r="C693" s="32"/>
      <c r="D693" s="32"/>
    </row>
    <row r="694" spans="1:4">
      <c r="A694" s="32"/>
      <c r="B694" s="32"/>
      <c r="C694" s="32"/>
      <c r="D694" s="32"/>
    </row>
    <row r="695" spans="1:4">
      <c r="A695" s="32"/>
      <c r="B695" s="32"/>
      <c r="C695" s="32"/>
      <c r="D695" s="32"/>
    </row>
    <row r="696" spans="1:4">
      <c r="A696" s="32"/>
      <c r="B696" s="32"/>
      <c r="C696" s="32"/>
      <c r="D696" s="32"/>
    </row>
    <row r="697" spans="1:4">
      <c r="A697" s="32"/>
      <c r="B697" s="32"/>
      <c r="C697" s="32"/>
      <c r="D697" s="32"/>
    </row>
    <row r="698" spans="1:4">
      <c r="A698" s="32"/>
      <c r="B698" s="32"/>
      <c r="C698" s="32"/>
      <c r="D698" s="32"/>
    </row>
    <row r="699" spans="1:4">
      <c r="A699" s="32"/>
      <c r="B699" s="32"/>
      <c r="C699" s="32"/>
      <c r="D699" s="32"/>
    </row>
    <row r="700" spans="1:4">
      <c r="A700" s="32"/>
      <c r="B700" s="32"/>
      <c r="C700" s="32"/>
      <c r="D700" s="32"/>
    </row>
    <row r="701" spans="1:4">
      <c r="A701" s="32"/>
      <c r="B701" s="32"/>
      <c r="C701" s="32"/>
      <c r="D701" s="32"/>
    </row>
    <row r="702" spans="1:4">
      <c r="A702" s="32"/>
      <c r="B702" s="32"/>
      <c r="C702" s="32"/>
      <c r="D702" s="32"/>
    </row>
    <row r="703" spans="1:4">
      <c r="A703" s="32"/>
      <c r="B703" s="32"/>
      <c r="C703" s="32"/>
      <c r="D703" s="32"/>
    </row>
    <row r="704" spans="1:4">
      <c r="A704" s="32"/>
      <c r="B704" s="32"/>
      <c r="C704" s="32"/>
      <c r="D704" s="32"/>
    </row>
    <row r="705" spans="1:4">
      <c r="A705" s="32"/>
      <c r="B705" s="32"/>
      <c r="C705" s="32"/>
      <c r="D705" s="32"/>
    </row>
    <row r="706" spans="1:4">
      <c r="A706" s="32"/>
      <c r="B706" s="32"/>
      <c r="C706" s="32"/>
      <c r="D706" s="32"/>
    </row>
    <row r="707" spans="1:4">
      <c r="A707" s="32"/>
      <c r="B707" s="32"/>
      <c r="C707" s="32"/>
      <c r="D707" s="32"/>
    </row>
    <row r="708" spans="1:4">
      <c r="A708" s="32"/>
      <c r="B708" s="32"/>
      <c r="C708" s="32"/>
      <c r="D708" s="32"/>
    </row>
    <row r="709" spans="1:4">
      <c r="A709" s="32"/>
      <c r="B709" s="32"/>
      <c r="C709" s="32"/>
      <c r="D709" s="32"/>
    </row>
    <row r="710" spans="1:4">
      <c r="A710" s="32"/>
      <c r="B710" s="32"/>
      <c r="C710" s="32"/>
      <c r="D710" s="32"/>
    </row>
    <row r="711" spans="1:4">
      <c r="A711" s="32"/>
      <c r="B711" s="32"/>
      <c r="C711" s="32"/>
      <c r="D711" s="32"/>
    </row>
    <row r="712" spans="1:4">
      <c r="A712" s="32"/>
      <c r="B712" s="32"/>
      <c r="C712" s="32"/>
      <c r="D712" s="32"/>
    </row>
    <row r="713" spans="1:4">
      <c r="A713" s="32"/>
      <c r="B713" s="32"/>
      <c r="C713" s="32"/>
      <c r="D713" s="32"/>
    </row>
    <row r="714" spans="1:4">
      <c r="A714" s="32"/>
      <c r="B714" s="32"/>
      <c r="C714" s="32"/>
      <c r="D714" s="32"/>
    </row>
    <row r="715" spans="1:4">
      <c r="A715" s="32"/>
      <c r="B715" s="32"/>
      <c r="C715" s="32"/>
      <c r="D715" s="32"/>
    </row>
    <row r="716" spans="1:4">
      <c r="A716" s="32"/>
      <c r="B716" s="32"/>
      <c r="C716" s="32"/>
      <c r="D716" s="32"/>
    </row>
    <row r="717" spans="1:4">
      <c r="A717" s="32"/>
      <c r="B717" s="32"/>
      <c r="C717" s="32"/>
      <c r="D717" s="32"/>
    </row>
    <row r="718" spans="1:4">
      <c r="A718" s="32"/>
      <c r="B718" s="32"/>
      <c r="C718" s="32"/>
      <c r="D718" s="32"/>
    </row>
    <row r="719" spans="1:4">
      <c r="A719" s="32"/>
      <c r="B719" s="32"/>
      <c r="C719" s="32"/>
      <c r="D719" s="32"/>
    </row>
    <row r="720" spans="1:4">
      <c r="A720" s="32"/>
      <c r="B720" s="32"/>
      <c r="C720" s="32"/>
      <c r="D720" s="32"/>
    </row>
    <row r="721" spans="1:4">
      <c r="A721" s="32"/>
      <c r="B721" s="32"/>
      <c r="C721" s="32"/>
      <c r="D721" s="32"/>
    </row>
    <row r="722" spans="1:4">
      <c r="A722" s="32"/>
      <c r="B722" s="32"/>
      <c r="C722" s="32"/>
      <c r="D722" s="32"/>
    </row>
    <row r="723" spans="1:4">
      <c r="A723" s="32"/>
      <c r="B723" s="32"/>
      <c r="C723" s="32"/>
      <c r="D723" s="32"/>
    </row>
    <row r="724" spans="1:4">
      <c r="A724" s="32"/>
      <c r="B724" s="32"/>
      <c r="C724" s="32"/>
      <c r="D724" s="32"/>
    </row>
    <row r="725" spans="1:4">
      <c r="A725" s="32"/>
      <c r="B725" s="32"/>
      <c r="C725" s="32"/>
      <c r="D725" s="32"/>
    </row>
    <row r="726" spans="1:4">
      <c r="A726" s="32"/>
      <c r="B726" s="32"/>
      <c r="C726" s="32"/>
      <c r="D726" s="32"/>
    </row>
    <row r="727" spans="1:4">
      <c r="A727" s="32"/>
      <c r="B727" s="32"/>
      <c r="C727" s="32"/>
      <c r="D727" s="32"/>
    </row>
    <row r="728" spans="1:4">
      <c r="A728" s="32"/>
      <c r="B728" s="32"/>
      <c r="C728" s="32"/>
      <c r="D728" s="32"/>
    </row>
    <row r="729" spans="1:4">
      <c r="A729" s="32"/>
      <c r="B729" s="32"/>
      <c r="C729" s="32"/>
      <c r="D729" s="32"/>
    </row>
    <row r="730" spans="1:4">
      <c r="A730" s="32"/>
      <c r="B730" s="32"/>
      <c r="C730" s="32"/>
      <c r="D730" s="32"/>
    </row>
    <row r="731" spans="1:4">
      <c r="A731" s="32"/>
      <c r="B731" s="32"/>
      <c r="C731" s="32"/>
      <c r="D731" s="32"/>
    </row>
    <row r="732" spans="1:4">
      <c r="A732" s="32"/>
      <c r="B732" s="32"/>
      <c r="C732" s="32"/>
      <c r="D732" s="32"/>
    </row>
    <row r="733" spans="1:4">
      <c r="A733" s="32"/>
      <c r="B733" s="32"/>
      <c r="C733" s="32"/>
      <c r="D733" s="32"/>
    </row>
    <row r="734" spans="1:4">
      <c r="A734" s="32"/>
      <c r="B734" s="32"/>
      <c r="C734" s="32"/>
      <c r="D734" s="32"/>
    </row>
    <row r="735" spans="1:4">
      <c r="A735" s="32"/>
      <c r="B735" s="32"/>
      <c r="C735" s="32"/>
      <c r="D735" s="32"/>
    </row>
    <row r="736" spans="1:4">
      <c r="A736" s="32"/>
      <c r="B736" s="32"/>
      <c r="C736" s="32"/>
      <c r="D736" s="32"/>
    </row>
    <row r="737" spans="1:4">
      <c r="A737" s="32"/>
      <c r="B737" s="32"/>
      <c r="C737" s="32"/>
      <c r="D737" s="32"/>
    </row>
    <row r="738" spans="1:4">
      <c r="A738" s="32"/>
      <c r="B738" s="32"/>
      <c r="C738" s="32"/>
      <c r="D738" s="32"/>
    </row>
    <row r="739" spans="1:4">
      <c r="A739" s="32"/>
      <c r="B739" s="32"/>
      <c r="C739" s="32"/>
      <c r="D739" s="32"/>
    </row>
    <row r="740" spans="1:4">
      <c r="A740" s="32"/>
      <c r="B740" s="32"/>
      <c r="C740" s="32"/>
      <c r="D740" s="32"/>
    </row>
    <row r="741" spans="1:4">
      <c r="A741" s="32"/>
      <c r="B741" s="32"/>
      <c r="C741" s="32"/>
      <c r="D741" s="32"/>
    </row>
    <row r="742" spans="1:4">
      <c r="A742" s="32"/>
      <c r="B742" s="32"/>
      <c r="C742" s="32"/>
      <c r="D742" s="32"/>
    </row>
    <row r="743" spans="1:4">
      <c r="A743" s="32"/>
      <c r="B743" s="32"/>
      <c r="C743" s="32"/>
      <c r="D743" s="32"/>
    </row>
    <row r="744" spans="1:4">
      <c r="A744" s="32"/>
      <c r="B744" s="32"/>
      <c r="C744" s="32"/>
      <c r="D744" s="32"/>
    </row>
    <row r="745" spans="1:4">
      <c r="A745" s="32"/>
      <c r="B745" s="32"/>
      <c r="C745" s="32"/>
      <c r="D745" s="32"/>
    </row>
    <row r="746" spans="1:4">
      <c r="A746" s="32"/>
      <c r="B746" s="32"/>
      <c r="C746" s="32"/>
      <c r="D746" s="32"/>
    </row>
    <row r="747" spans="1:4">
      <c r="A747" s="32"/>
      <c r="B747" s="32"/>
      <c r="C747" s="32"/>
      <c r="D747" s="32"/>
    </row>
    <row r="748" spans="1:4">
      <c r="A748" s="32"/>
      <c r="B748" s="32"/>
      <c r="C748" s="32"/>
      <c r="D748" s="32"/>
    </row>
    <row r="749" spans="1:4">
      <c r="A749" s="32"/>
      <c r="B749" s="32"/>
      <c r="C749" s="32"/>
      <c r="D749" s="32"/>
    </row>
    <row r="750" spans="1:4">
      <c r="A750" s="32"/>
      <c r="B750" s="32"/>
      <c r="C750" s="32"/>
      <c r="D750" s="32"/>
    </row>
    <row r="751" spans="1:4">
      <c r="A751" s="32"/>
      <c r="B751" s="32"/>
      <c r="C751" s="32"/>
      <c r="D751" s="32"/>
    </row>
    <row r="752" spans="1:4">
      <c r="A752" s="32"/>
      <c r="B752" s="32"/>
      <c r="C752" s="32"/>
      <c r="D752" s="32"/>
    </row>
    <row r="753" spans="1:4">
      <c r="A753" s="32"/>
      <c r="B753" s="32"/>
      <c r="C753" s="32"/>
      <c r="D753" s="32"/>
    </row>
    <row r="754" spans="1:4">
      <c r="A754" s="32"/>
      <c r="B754" s="32"/>
      <c r="C754" s="32"/>
      <c r="D754" s="32"/>
    </row>
    <row r="755" spans="1:4">
      <c r="A755" s="32"/>
      <c r="B755" s="32"/>
      <c r="C755" s="32"/>
      <c r="D755" s="32"/>
    </row>
    <row r="756" spans="1:4">
      <c r="A756" s="32"/>
      <c r="B756" s="32"/>
      <c r="C756" s="32"/>
      <c r="D756" s="32"/>
    </row>
    <row r="757" spans="1:4">
      <c r="A757" s="32"/>
      <c r="B757" s="32"/>
      <c r="C757" s="32"/>
      <c r="D757" s="32"/>
    </row>
    <row r="758" spans="1:4">
      <c r="A758" s="32"/>
      <c r="B758" s="32"/>
      <c r="C758" s="32"/>
      <c r="D758" s="32"/>
    </row>
    <row r="759" spans="1:4">
      <c r="A759" s="32"/>
      <c r="B759" s="32"/>
      <c r="C759" s="32"/>
      <c r="D759" s="32"/>
    </row>
    <row r="760" spans="1:4">
      <c r="A760" s="32"/>
      <c r="B760" s="32"/>
      <c r="C760" s="32"/>
      <c r="D760" s="32"/>
    </row>
    <row r="761" spans="1:4">
      <c r="A761" s="32"/>
      <c r="B761" s="32"/>
      <c r="C761" s="32"/>
      <c r="D761" s="32"/>
    </row>
    <row r="762" spans="1:4">
      <c r="A762" s="32"/>
      <c r="B762" s="32"/>
      <c r="C762" s="32"/>
      <c r="D762" s="32"/>
    </row>
    <row r="763" spans="1:4">
      <c r="A763" s="32"/>
      <c r="B763" s="32"/>
      <c r="C763" s="32"/>
      <c r="D763" s="32"/>
    </row>
    <row r="764" spans="1:4">
      <c r="A764" s="32"/>
      <c r="B764" s="32"/>
      <c r="C764" s="32"/>
      <c r="D764" s="32"/>
    </row>
    <row r="765" spans="1:4">
      <c r="A765" s="32"/>
      <c r="B765" s="32"/>
      <c r="C765" s="32"/>
      <c r="D765" s="32"/>
    </row>
    <row r="766" spans="1:4">
      <c r="A766" s="32"/>
      <c r="B766" s="32"/>
      <c r="C766" s="32"/>
      <c r="D766" s="32"/>
    </row>
    <row r="767" spans="1:4">
      <c r="A767" s="32"/>
      <c r="B767" s="32"/>
      <c r="C767" s="32"/>
      <c r="D767" s="32"/>
    </row>
    <row r="768" spans="1:4">
      <c r="A768" s="32"/>
      <c r="B768" s="32"/>
      <c r="C768" s="32"/>
      <c r="D768" s="32"/>
    </row>
    <row r="769" spans="1:4">
      <c r="A769" s="32"/>
      <c r="B769" s="32"/>
      <c r="C769" s="32"/>
      <c r="D769" s="32"/>
    </row>
    <row r="770" spans="1:4">
      <c r="A770" s="32"/>
      <c r="B770" s="32"/>
      <c r="C770" s="32"/>
      <c r="D770" s="32"/>
    </row>
    <row r="771" spans="1:4">
      <c r="A771" s="32"/>
      <c r="B771" s="32"/>
      <c r="C771" s="32"/>
      <c r="D771" s="32"/>
    </row>
    <row r="772" spans="1:4">
      <c r="A772" s="32"/>
      <c r="B772" s="32"/>
      <c r="C772" s="32"/>
      <c r="D772" s="32"/>
    </row>
    <row r="773" spans="1:4">
      <c r="A773" s="32"/>
      <c r="B773" s="32"/>
      <c r="C773" s="32"/>
      <c r="D773" s="32"/>
    </row>
    <row r="774" spans="1:4">
      <c r="A774" s="32"/>
      <c r="B774" s="32"/>
      <c r="C774" s="32"/>
      <c r="D774" s="32"/>
    </row>
    <row r="775" spans="1:4">
      <c r="A775" s="32"/>
      <c r="B775" s="32"/>
      <c r="C775" s="32"/>
      <c r="D775" s="32"/>
    </row>
    <row r="776" spans="1:4">
      <c r="A776" s="32"/>
      <c r="B776" s="32"/>
      <c r="C776" s="32"/>
      <c r="D776" s="32"/>
    </row>
    <row r="777" spans="1:4">
      <c r="A777" s="32"/>
      <c r="B777" s="32"/>
      <c r="C777" s="32"/>
      <c r="D777" s="32"/>
    </row>
    <row r="778" spans="1:4">
      <c r="A778" s="32"/>
      <c r="B778" s="32"/>
      <c r="C778" s="32"/>
      <c r="D778" s="32"/>
    </row>
    <row r="779" spans="1:4">
      <c r="A779" s="32"/>
      <c r="B779" s="32"/>
      <c r="C779" s="32"/>
      <c r="D779" s="32"/>
    </row>
    <row r="780" spans="1:4">
      <c r="A780" s="32"/>
      <c r="B780" s="32"/>
      <c r="C780" s="32"/>
      <c r="D780" s="32"/>
    </row>
    <row r="781" spans="1:4">
      <c r="A781" s="32"/>
      <c r="B781" s="32"/>
      <c r="C781" s="32"/>
      <c r="D781" s="32"/>
    </row>
    <row r="782" spans="1:4">
      <c r="A782" s="32"/>
      <c r="B782" s="32"/>
      <c r="C782" s="32"/>
      <c r="D782" s="32"/>
    </row>
    <row r="783" spans="1:4">
      <c r="A783" s="32"/>
      <c r="B783" s="32"/>
      <c r="C783" s="32"/>
      <c r="D783" s="32"/>
    </row>
    <row r="784" spans="1:4">
      <c r="A784" s="32"/>
      <c r="B784" s="32"/>
      <c r="C784" s="32"/>
      <c r="D784" s="32"/>
    </row>
    <row r="785" spans="1:4">
      <c r="A785" s="32"/>
      <c r="B785" s="32"/>
      <c r="C785" s="32"/>
      <c r="D785" s="32"/>
    </row>
    <row r="786" spans="1:4">
      <c r="A786" s="32"/>
      <c r="B786" s="32"/>
      <c r="C786" s="32"/>
      <c r="D786" s="32"/>
    </row>
    <row r="787" spans="1:4">
      <c r="A787" s="32"/>
      <c r="B787" s="32"/>
      <c r="C787" s="32"/>
      <c r="D787" s="32"/>
    </row>
    <row r="788" spans="1:4">
      <c r="A788" s="32"/>
      <c r="B788" s="32"/>
      <c r="C788" s="32"/>
      <c r="D788" s="32"/>
    </row>
    <row r="789" spans="1:4">
      <c r="A789" s="32"/>
      <c r="B789" s="32"/>
      <c r="C789" s="32"/>
      <c r="D789" s="32"/>
    </row>
    <row r="790" spans="1:4">
      <c r="A790" s="32"/>
      <c r="B790" s="32"/>
      <c r="C790" s="32"/>
      <c r="D790" s="32"/>
    </row>
    <row r="791" spans="1:4">
      <c r="A791" s="32"/>
      <c r="B791" s="32"/>
      <c r="C791" s="32"/>
      <c r="D791" s="32"/>
    </row>
    <row r="792" spans="1:4">
      <c r="A792" s="32"/>
      <c r="B792" s="32"/>
      <c r="C792" s="32"/>
      <c r="D792" s="32"/>
    </row>
    <row r="793" spans="1:4">
      <c r="A793" s="32"/>
      <c r="B793" s="32"/>
      <c r="C793" s="32"/>
      <c r="D793" s="32"/>
    </row>
    <row r="794" spans="1:4">
      <c r="A794" s="32"/>
      <c r="B794" s="32"/>
      <c r="C794" s="32"/>
      <c r="D794" s="32"/>
    </row>
    <row r="795" spans="1:4">
      <c r="A795" s="32"/>
      <c r="B795" s="32"/>
      <c r="C795" s="32"/>
      <c r="D795" s="32"/>
    </row>
    <row r="796" spans="1:4">
      <c r="A796" s="32"/>
      <c r="B796" s="32"/>
      <c r="C796" s="32"/>
      <c r="D796" s="32"/>
    </row>
    <row r="797" spans="1:4">
      <c r="A797" s="32"/>
      <c r="B797" s="32"/>
      <c r="C797" s="32"/>
      <c r="D797" s="32"/>
    </row>
    <row r="798" spans="1:4">
      <c r="A798" s="32"/>
      <c r="B798" s="32"/>
      <c r="C798" s="32"/>
      <c r="D798" s="32"/>
    </row>
    <row r="799" spans="1:4">
      <c r="A799" s="32"/>
      <c r="B799" s="32"/>
      <c r="C799" s="32"/>
      <c r="D799" s="32"/>
    </row>
    <row r="800" spans="1:4">
      <c r="A800" s="32"/>
      <c r="B800" s="32"/>
      <c r="C800" s="32"/>
      <c r="D800" s="32"/>
    </row>
    <row r="801" spans="1:4">
      <c r="A801" s="32"/>
      <c r="B801" s="32"/>
      <c r="C801" s="32"/>
      <c r="D801" s="32"/>
    </row>
    <row r="802" spans="1:4">
      <c r="A802" s="32"/>
      <c r="B802" s="32"/>
      <c r="C802" s="32"/>
      <c r="D802" s="32"/>
    </row>
    <row r="803" spans="1:4">
      <c r="A803" s="32"/>
      <c r="B803" s="32"/>
      <c r="C803" s="32"/>
      <c r="D803" s="32"/>
    </row>
    <row r="804" spans="1:4">
      <c r="A804" s="32"/>
      <c r="B804" s="32"/>
      <c r="C804" s="32"/>
      <c r="D804" s="32"/>
    </row>
    <row r="805" spans="1:4">
      <c r="A805" s="32"/>
      <c r="B805" s="32"/>
      <c r="C805" s="32"/>
      <c r="D805" s="32"/>
    </row>
    <row r="806" spans="1:4">
      <c r="A806" s="32"/>
      <c r="B806" s="32"/>
      <c r="C806" s="32"/>
      <c r="D806" s="32"/>
    </row>
    <row r="807" spans="1:4">
      <c r="A807" s="32"/>
      <c r="B807" s="32"/>
      <c r="C807" s="32"/>
      <c r="D807" s="32"/>
    </row>
    <row r="808" spans="1:4">
      <c r="A808" s="32"/>
      <c r="B808" s="32"/>
      <c r="C808" s="32"/>
      <c r="D808" s="32"/>
    </row>
    <row r="809" spans="1:4">
      <c r="A809" s="32"/>
      <c r="B809" s="32"/>
      <c r="C809" s="32"/>
      <c r="D809" s="32"/>
    </row>
    <row r="810" spans="1:4">
      <c r="A810" s="32"/>
      <c r="B810" s="32"/>
      <c r="C810" s="32"/>
      <c r="D810" s="32"/>
    </row>
    <row r="811" spans="1:4">
      <c r="A811" s="32"/>
      <c r="B811" s="32"/>
      <c r="C811" s="32"/>
      <c r="D811" s="32"/>
    </row>
    <row r="812" spans="1:4">
      <c r="A812" s="32"/>
      <c r="B812" s="32"/>
      <c r="C812" s="32"/>
      <c r="D812" s="32"/>
    </row>
    <row r="813" spans="1:4">
      <c r="A813" s="32"/>
      <c r="B813" s="32"/>
      <c r="C813" s="32"/>
      <c r="D813" s="32"/>
    </row>
    <row r="814" spans="1:4">
      <c r="A814" s="32"/>
      <c r="B814" s="32"/>
      <c r="C814" s="32"/>
      <c r="D814" s="32"/>
    </row>
    <row r="815" spans="1:4">
      <c r="A815" s="32"/>
      <c r="B815" s="32"/>
      <c r="C815" s="32"/>
      <c r="D815" s="32"/>
    </row>
    <row r="816" spans="1:4">
      <c r="A816" s="32"/>
      <c r="B816" s="32"/>
      <c r="C816" s="32"/>
      <c r="D816" s="32"/>
    </row>
    <row r="817" spans="1:4">
      <c r="A817" s="32"/>
      <c r="B817" s="32"/>
      <c r="C817" s="32"/>
      <c r="D817" s="32"/>
    </row>
    <row r="818" spans="1:4">
      <c r="A818" s="32"/>
      <c r="B818" s="32"/>
      <c r="C818" s="32"/>
      <c r="D818" s="32"/>
    </row>
    <row r="819" spans="1:4">
      <c r="A819" s="32"/>
      <c r="B819" s="32"/>
      <c r="C819" s="32"/>
      <c r="D819" s="32"/>
    </row>
    <row r="820" spans="1:4">
      <c r="A820" s="32"/>
      <c r="B820" s="32"/>
      <c r="C820" s="32"/>
      <c r="D820" s="32"/>
    </row>
    <row r="821" spans="1:4">
      <c r="A821" s="32"/>
      <c r="B821" s="32"/>
      <c r="C821" s="32"/>
      <c r="D821" s="32"/>
    </row>
    <row r="822" spans="1:4">
      <c r="A822" s="32"/>
      <c r="B822" s="32"/>
      <c r="C822" s="32"/>
      <c r="D822" s="32"/>
    </row>
    <row r="823" spans="1:4">
      <c r="A823" s="32"/>
      <c r="B823" s="32"/>
      <c r="C823" s="32"/>
      <c r="D823" s="32"/>
    </row>
    <row r="824" spans="1:4">
      <c r="A824" s="32"/>
      <c r="B824" s="32"/>
      <c r="C824" s="32"/>
      <c r="D824" s="32"/>
    </row>
    <row r="825" spans="1:4">
      <c r="A825" s="32"/>
      <c r="B825" s="32"/>
      <c r="C825" s="32"/>
      <c r="D825" s="32"/>
    </row>
    <row r="826" spans="1:4">
      <c r="A826" s="32"/>
      <c r="B826" s="32"/>
      <c r="C826" s="32"/>
      <c r="D826" s="32"/>
    </row>
    <row r="827" spans="1:4">
      <c r="A827" s="32"/>
      <c r="B827" s="32"/>
      <c r="C827" s="32"/>
      <c r="D827" s="32"/>
    </row>
    <row r="828" spans="1:4">
      <c r="A828" s="32"/>
      <c r="B828" s="32"/>
      <c r="C828" s="32"/>
      <c r="D828" s="32"/>
    </row>
    <row r="829" spans="1:4">
      <c r="A829" s="32"/>
      <c r="B829" s="32"/>
      <c r="C829" s="32"/>
      <c r="D829" s="32"/>
    </row>
    <row r="830" spans="1:4">
      <c r="A830" s="32"/>
      <c r="B830" s="32"/>
      <c r="C830" s="32"/>
      <c r="D830" s="32"/>
    </row>
    <row r="831" spans="1:4">
      <c r="A831" s="32"/>
      <c r="B831" s="32"/>
      <c r="C831" s="32"/>
      <c r="D831" s="32"/>
    </row>
    <row r="832" spans="1:4">
      <c r="A832" s="32"/>
      <c r="B832" s="32"/>
      <c r="C832" s="32"/>
      <c r="D832" s="32"/>
    </row>
    <row r="833" spans="1:4">
      <c r="A833" s="32"/>
      <c r="B833" s="32"/>
      <c r="C833" s="32"/>
      <c r="D833" s="32"/>
    </row>
    <row r="834" spans="1:4">
      <c r="A834" s="32"/>
      <c r="B834" s="32"/>
      <c r="C834" s="32"/>
      <c r="D834" s="32"/>
    </row>
    <row r="835" spans="1:4">
      <c r="A835" s="32"/>
      <c r="B835" s="32"/>
      <c r="C835" s="32"/>
      <c r="D835" s="32"/>
    </row>
    <row r="836" spans="1:4">
      <c r="A836" s="32"/>
      <c r="B836" s="32"/>
      <c r="C836" s="32"/>
      <c r="D836" s="32"/>
    </row>
    <row r="837" spans="1:4">
      <c r="A837" s="32"/>
      <c r="B837" s="32"/>
      <c r="C837" s="32"/>
      <c r="D837" s="32"/>
    </row>
    <row r="838" spans="1:4">
      <c r="A838" s="32"/>
      <c r="B838" s="32"/>
      <c r="C838" s="32"/>
      <c r="D838" s="32"/>
    </row>
    <row r="839" spans="1:4">
      <c r="A839" s="32"/>
      <c r="B839" s="32"/>
      <c r="C839" s="32"/>
      <c r="D839" s="32"/>
    </row>
    <row r="840" spans="1:4">
      <c r="A840" s="32"/>
      <c r="B840" s="32"/>
      <c r="C840" s="32"/>
      <c r="D840" s="32"/>
    </row>
    <row r="841" spans="1:4">
      <c r="A841" s="32"/>
      <c r="B841" s="32"/>
      <c r="C841" s="32"/>
      <c r="D841" s="32"/>
    </row>
    <row r="842" spans="1:4">
      <c r="A842" s="32"/>
      <c r="B842" s="32"/>
      <c r="C842" s="32"/>
      <c r="D842" s="32"/>
    </row>
    <row r="843" spans="1:4">
      <c r="A843" s="32"/>
      <c r="B843" s="32"/>
      <c r="C843" s="32"/>
      <c r="D843" s="32"/>
    </row>
    <row r="844" spans="1:4">
      <c r="A844" s="32"/>
      <c r="B844" s="32"/>
      <c r="C844" s="32"/>
      <c r="D844" s="32"/>
    </row>
    <row r="845" spans="1:4">
      <c r="A845" s="32"/>
      <c r="B845" s="32"/>
      <c r="C845" s="32"/>
      <c r="D845" s="32"/>
    </row>
    <row r="846" spans="1:4">
      <c r="A846" s="32"/>
      <c r="B846" s="32"/>
      <c r="C846" s="32"/>
      <c r="D846" s="32"/>
    </row>
    <row r="847" spans="1:4">
      <c r="A847" s="32"/>
      <c r="B847" s="32"/>
      <c r="C847" s="32"/>
      <c r="D847" s="32"/>
    </row>
    <row r="848" spans="1:4">
      <c r="A848" s="32"/>
      <c r="B848" s="32"/>
      <c r="C848" s="32"/>
      <c r="D848" s="32"/>
    </row>
    <row r="849" spans="1:4">
      <c r="A849" s="32"/>
      <c r="B849" s="32"/>
      <c r="C849" s="32"/>
      <c r="D849" s="32"/>
    </row>
    <row r="850" spans="1:4">
      <c r="A850" s="32"/>
      <c r="B850" s="32"/>
      <c r="C850" s="32"/>
      <c r="D850" s="32"/>
    </row>
    <row r="851" spans="1:4">
      <c r="A851" s="32"/>
      <c r="B851" s="32"/>
      <c r="C851" s="32"/>
      <c r="D851" s="32"/>
    </row>
    <row r="852" spans="1:4">
      <c r="A852" s="32"/>
      <c r="B852" s="32"/>
      <c r="C852" s="32"/>
      <c r="D852" s="32"/>
    </row>
    <row r="853" spans="1:4">
      <c r="A853" s="32"/>
      <c r="B853" s="32"/>
      <c r="C853" s="32"/>
      <c r="D853" s="32"/>
    </row>
    <row r="854" spans="1:4">
      <c r="A854" s="32"/>
      <c r="B854" s="32"/>
      <c r="C854" s="32"/>
      <c r="D854" s="32"/>
    </row>
    <row r="855" spans="1:4">
      <c r="A855" s="32"/>
      <c r="B855" s="32"/>
      <c r="C855" s="32"/>
      <c r="D855" s="32"/>
    </row>
    <row r="856" spans="1:4">
      <c r="A856" s="32"/>
      <c r="B856" s="32"/>
      <c r="C856" s="32"/>
      <c r="D856" s="32"/>
    </row>
    <row r="857" spans="1:4">
      <c r="A857" s="32"/>
      <c r="B857" s="32"/>
      <c r="C857" s="32"/>
      <c r="D857" s="32"/>
    </row>
    <row r="858" spans="1:4">
      <c r="A858" s="32"/>
      <c r="B858" s="32"/>
      <c r="C858" s="32"/>
      <c r="D858" s="32"/>
    </row>
    <row r="859" spans="1:4">
      <c r="A859" s="32"/>
      <c r="B859" s="32"/>
      <c r="C859" s="32"/>
      <c r="D859" s="32"/>
    </row>
    <row r="860" spans="1:4">
      <c r="A860" s="32"/>
      <c r="B860" s="32"/>
      <c r="C860" s="32"/>
      <c r="D860" s="32"/>
    </row>
    <row r="861" spans="1:4">
      <c r="A861" s="32"/>
      <c r="B861" s="32"/>
      <c r="C861" s="32"/>
      <c r="D861" s="32"/>
    </row>
    <row r="862" spans="1:4">
      <c r="A862" s="32"/>
      <c r="B862" s="32"/>
      <c r="C862" s="32"/>
      <c r="D862" s="32"/>
    </row>
    <row r="863" spans="1:4">
      <c r="A863" s="32"/>
      <c r="B863" s="32"/>
      <c r="C863" s="32"/>
      <c r="D863" s="32"/>
    </row>
    <row r="864" spans="1:4">
      <c r="A864" s="32"/>
      <c r="B864" s="32"/>
      <c r="C864" s="32"/>
      <c r="D864" s="32"/>
    </row>
    <row r="865" spans="1:4">
      <c r="A865" s="32"/>
      <c r="B865" s="32"/>
      <c r="C865" s="32"/>
      <c r="D865" s="32"/>
    </row>
    <row r="866" spans="1:4">
      <c r="A866" s="32"/>
      <c r="B866" s="32"/>
      <c r="C866" s="32"/>
      <c r="D866" s="32"/>
    </row>
    <row r="867" spans="1:4">
      <c r="A867" s="32"/>
      <c r="B867" s="32"/>
      <c r="C867" s="32"/>
      <c r="D867" s="32"/>
    </row>
    <row r="868" spans="1:4">
      <c r="A868" s="32"/>
      <c r="B868" s="32"/>
      <c r="C868" s="32"/>
      <c r="D868" s="32"/>
    </row>
    <row r="869" spans="1:4">
      <c r="A869" s="32"/>
      <c r="B869" s="32"/>
      <c r="C869" s="32"/>
      <c r="D869" s="32"/>
    </row>
    <row r="870" spans="1:4">
      <c r="A870" s="32"/>
      <c r="B870" s="32"/>
      <c r="C870" s="32"/>
      <c r="D870" s="32"/>
    </row>
    <row r="871" spans="1:4">
      <c r="A871" s="32"/>
      <c r="B871" s="32"/>
      <c r="C871" s="32"/>
      <c r="D871" s="32"/>
    </row>
    <row r="872" spans="1:4">
      <c r="A872" s="32"/>
      <c r="B872" s="32"/>
      <c r="C872" s="32"/>
      <c r="D872" s="32"/>
    </row>
    <row r="873" spans="1:4">
      <c r="A873" s="32"/>
      <c r="B873" s="32"/>
      <c r="C873" s="32"/>
      <c r="D873" s="32"/>
    </row>
    <row r="874" spans="1:4">
      <c r="A874" s="32"/>
      <c r="B874" s="32"/>
      <c r="C874" s="32"/>
      <c r="D874" s="32"/>
    </row>
    <row r="875" spans="1:4">
      <c r="A875" s="32"/>
      <c r="B875" s="32"/>
      <c r="C875" s="32"/>
      <c r="D875" s="32"/>
    </row>
    <row r="876" spans="1:4">
      <c r="A876" s="32"/>
      <c r="B876" s="32"/>
      <c r="C876" s="32"/>
      <c r="D876" s="32"/>
    </row>
    <row r="877" spans="1:4">
      <c r="A877" s="32"/>
      <c r="B877" s="32"/>
      <c r="C877" s="32"/>
      <c r="D877" s="32"/>
    </row>
    <row r="878" spans="1:4">
      <c r="A878" s="32"/>
      <c r="B878" s="32"/>
      <c r="C878" s="32"/>
      <c r="D878" s="32"/>
    </row>
    <row r="879" spans="1:4">
      <c r="A879" s="32"/>
      <c r="B879" s="32"/>
      <c r="C879" s="32"/>
      <c r="D879" s="32"/>
    </row>
    <row r="880" spans="1:4">
      <c r="A880" s="32"/>
      <c r="B880" s="32"/>
      <c r="C880" s="32"/>
      <c r="D880" s="32"/>
    </row>
    <row r="881" spans="1:4">
      <c r="A881" s="32"/>
      <c r="B881" s="32"/>
      <c r="C881" s="32"/>
      <c r="D881" s="32"/>
    </row>
    <row r="882" spans="1:4">
      <c r="A882" s="32"/>
      <c r="B882" s="32"/>
      <c r="C882" s="32"/>
      <c r="D882" s="32"/>
    </row>
    <row r="883" spans="1:4">
      <c r="A883" s="32"/>
      <c r="B883" s="32"/>
      <c r="C883" s="32"/>
      <c r="D883" s="32"/>
    </row>
    <row r="884" spans="1:4">
      <c r="A884" s="32"/>
      <c r="B884" s="32"/>
      <c r="C884" s="32"/>
      <c r="D884" s="32"/>
    </row>
    <row r="885" spans="1:4">
      <c r="A885" s="32"/>
      <c r="B885" s="32"/>
      <c r="C885" s="32"/>
      <c r="D885" s="32"/>
    </row>
    <row r="886" spans="1:4">
      <c r="A886" s="32"/>
      <c r="B886" s="32"/>
      <c r="C886" s="32"/>
      <c r="D886" s="32"/>
    </row>
    <row r="887" spans="1:4">
      <c r="A887" s="32"/>
      <c r="B887" s="32"/>
      <c r="C887" s="32"/>
      <c r="D887" s="32"/>
    </row>
    <row r="888" spans="1:4">
      <c r="A888" s="32"/>
      <c r="B888" s="32"/>
      <c r="C888" s="32"/>
      <c r="D888" s="32"/>
    </row>
    <row r="889" spans="1:4">
      <c r="A889" s="32"/>
      <c r="B889" s="32"/>
      <c r="C889" s="32"/>
      <c r="D889" s="32"/>
    </row>
    <row r="890" spans="1:4">
      <c r="A890" s="32"/>
      <c r="B890" s="32"/>
      <c r="C890" s="32"/>
      <c r="D890" s="32"/>
    </row>
    <row r="891" spans="1:4">
      <c r="A891" s="32"/>
      <c r="B891" s="32"/>
      <c r="C891" s="32"/>
      <c r="D891" s="32"/>
    </row>
    <row r="892" spans="1:4">
      <c r="A892" s="32"/>
      <c r="B892" s="32"/>
      <c r="C892" s="32"/>
      <c r="D892" s="32"/>
    </row>
    <row r="893" spans="1:4">
      <c r="A893" s="32"/>
      <c r="B893" s="32"/>
      <c r="C893" s="32"/>
      <c r="D893" s="32"/>
    </row>
    <row r="894" spans="1:4">
      <c r="A894" s="32"/>
      <c r="B894" s="32"/>
      <c r="C894" s="32"/>
      <c r="D894" s="32"/>
    </row>
    <row r="895" spans="1:4">
      <c r="A895" s="32"/>
      <c r="B895" s="32"/>
      <c r="C895" s="32"/>
      <c r="D895" s="32"/>
    </row>
    <row r="896" spans="1:4">
      <c r="A896" s="32"/>
      <c r="B896" s="32"/>
      <c r="C896" s="32"/>
      <c r="D896" s="32"/>
    </row>
    <row r="897" spans="1:4">
      <c r="A897" s="32"/>
      <c r="B897" s="32"/>
      <c r="C897" s="32"/>
      <c r="D897" s="32"/>
    </row>
    <row r="898" spans="1:4">
      <c r="A898" s="32"/>
      <c r="B898" s="32"/>
      <c r="C898" s="32"/>
      <c r="D898" s="32"/>
    </row>
    <row r="899" spans="1:4">
      <c r="A899" s="32"/>
      <c r="B899" s="32"/>
      <c r="C899" s="32"/>
      <c r="D899" s="32"/>
    </row>
    <row r="900" spans="1:4">
      <c r="A900" s="32"/>
      <c r="B900" s="32"/>
      <c r="C900" s="32"/>
      <c r="D900" s="32"/>
    </row>
    <row r="901" spans="1:4">
      <c r="A901" s="32"/>
      <c r="B901" s="32"/>
      <c r="C901" s="32"/>
      <c r="D901" s="32"/>
    </row>
    <row r="902" spans="1:4">
      <c r="A902" s="32"/>
      <c r="B902" s="32"/>
      <c r="C902" s="32"/>
      <c r="D902" s="32"/>
    </row>
    <row r="903" spans="1:4">
      <c r="A903" s="32"/>
      <c r="B903" s="32"/>
      <c r="C903" s="32"/>
      <c r="D903" s="32"/>
    </row>
    <row r="904" spans="1:4">
      <c r="A904" s="32"/>
      <c r="B904" s="32"/>
      <c r="C904" s="32"/>
      <c r="D904" s="32"/>
    </row>
    <row r="905" spans="1:4">
      <c r="A905" s="32"/>
      <c r="B905" s="32"/>
      <c r="C905" s="32"/>
      <c r="D905" s="32"/>
    </row>
    <row r="906" spans="1:4">
      <c r="A906" s="32"/>
      <c r="B906" s="32"/>
      <c r="C906" s="32"/>
      <c r="D906" s="32"/>
    </row>
    <row r="907" spans="1:4">
      <c r="A907" s="32"/>
      <c r="B907" s="32"/>
      <c r="C907" s="32"/>
      <c r="D907" s="32"/>
    </row>
    <row r="908" spans="1:4">
      <c r="A908" s="32"/>
      <c r="B908" s="32"/>
      <c r="C908" s="32"/>
      <c r="D908" s="32"/>
    </row>
    <row r="909" spans="1:4">
      <c r="A909" s="32"/>
      <c r="B909" s="32"/>
      <c r="C909" s="32"/>
      <c r="D909" s="32"/>
    </row>
    <row r="910" spans="1:4">
      <c r="A910" s="32"/>
      <c r="B910" s="32"/>
      <c r="C910" s="32"/>
      <c r="D910" s="32"/>
    </row>
    <row r="911" spans="1:4">
      <c r="A911" s="32"/>
      <c r="B911" s="32"/>
      <c r="C911" s="32"/>
      <c r="D911" s="32"/>
    </row>
    <row r="912" spans="1:4">
      <c r="A912" s="32"/>
      <c r="B912" s="32"/>
      <c r="C912" s="32"/>
      <c r="D912" s="32"/>
    </row>
    <row r="913" spans="1:4">
      <c r="A913" s="32"/>
      <c r="B913" s="32"/>
      <c r="C913" s="32"/>
      <c r="D913" s="32"/>
    </row>
    <row r="914" spans="1:4">
      <c r="A914" s="32"/>
      <c r="B914" s="32"/>
      <c r="C914" s="32"/>
      <c r="D914" s="32"/>
    </row>
    <row r="915" spans="1:4">
      <c r="A915" s="32"/>
      <c r="B915" s="32"/>
      <c r="C915" s="32"/>
      <c r="D915" s="32"/>
    </row>
    <row r="916" spans="1:4">
      <c r="A916" s="32"/>
      <c r="B916" s="32"/>
      <c r="C916" s="32"/>
      <c r="D916" s="32"/>
    </row>
    <row r="917" spans="1:4">
      <c r="A917" s="32"/>
      <c r="B917" s="32"/>
      <c r="C917" s="32"/>
      <c r="D917" s="32"/>
    </row>
    <row r="918" spans="1:4">
      <c r="A918" s="32"/>
      <c r="B918" s="32"/>
      <c r="C918" s="32"/>
      <c r="D918" s="32"/>
    </row>
    <row r="919" spans="1:4">
      <c r="A919" s="32"/>
      <c r="B919" s="32"/>
      <c r="C919" s="32"/>
      <c r="D919" s="32"/>
    </row>
    <row r="920" spans="1:4">
      <c r="A920" s="32"/>
      <c r="B920" s="32"/>
      <c r="C920" s="32"/>
      <c r="D920" s="32"/>
    </row>
    <row r="921" spans="1:4">
      <c r="A921" s="32"/>
      <c r="B921" s="32"/>
      <c r="C921" s="32"/>
      <c r="D921" s="32"/>
    </row>
    <row r="922" spans="1:4">
      <c r="A922" s="32"/>
      <c r="B922" s="32"/>
      <c r="C922" s="32"/>
      <c r="D922" s="32"/>
    </row>
    <row r="923" spans="1:4">
      <c r="A923" s="32"/>
      <c r="B923" s="32"/>
      <c r="C923" s="32"/>
      <c r="D923" s="32"/>
    </row>
    <row r="924" spans="1:4">
      <c r="A924" s="32"/>
      <c r="B924" s="32"/>
      <c r="C924" s="32"/>
      <c r="D924" s="32"/>
    </row>
    <row r="925" spans="1:4">
      <c r="A925" s="32"/>
      <c r="B925" s="32"/>
      <c r="C925" s="32"/>
      <c r="D925" s="32"/>
    </row>
    <row r="926" spans="1:4">
      <c r="A926" s="32"/>
      <c r="B926" s="32"/>
      <c r="C926" s="32"/>
      <c r="D926" s="32"/>
    </row>
    <row r="927" spans="1:4">
      <c r="A927" s="32"/>
      <c r="B927" s="32"/>
      <c r="C927" s="32"/>
      <c r="D927" s="32"/>
    </row>
    <row r="928" spans="1:4">
      <c r="A928" s="32"/>
      <c r="B928" s="32"/>
      <c r="C928" s="32"/>
      <c r="D928" s="32"/>
    </row>
    <row r="929" spans="1:4">
      <c r="A929" s="32"/>
      <c r="B929" s="32"/>
      <c r="C929" s="32"/>
      <c r="D929" s="32"/>
    </row>
    <row r="930" spans="1:4">
      <c r="A930" s="32"/>
      <c r="B930" s="32"/>
      <c r="C930" s="32"/>
      <c r="D930" s="32"/>
    </row>
    <row r="931" spans="1:4">
      <c r="A931" s="32"/>
      <c r="B931" s="32"/>
      <c r="C931" s="32"/>
      <c r="D931" s="32"/>
    </row>
    <row r="932" spans="1:4">
      <c r="A932" s="32"/>
      <c r="B932" s="32"/>
      <c r="C932" s="32"/>
      <c r="D932" s="32"/>
    </row>
    <row r="933" spans="1:4">
      <c r="A933" s="32"/>
      <c r="B933" s="32"/>
      <c r="C933" s="32"/>
      <c r="D933" s="32"/>
    </row>
    <row r="934" spans="1:4">
      <c r="A934" s="32"/>
      <c r="B934" s="32"/>
      <c r="C934" s="32"/>
      <c r="D934" s="32"/>
    </row>
    <row r="935" spans="1:4">
      <c r="A935" s="32"/>
      <c r="B935" s="32"/>
      <c r="C935" s="32"/>
      <c r="D935" s="32"/>
    </row>
    <row r="936" spans="1:4">
      <c r="A936" s="32"/>
      <c r="B936" s="32"/>
      <c r="C936" s="32"/>
      <c r="D936" s="32"/>
    </row>
    <row r="937" spans="1:4">
      <c r="A937" s="32"/>
      <c r="B937" s="32"/>
      <c r="C937" s="32"/>
      <c r="D937" s="32"/>
    </row>
    <row r="938" spans="1:4">
      <c r="A938" s="32"/>
      <c r="B938" s="32"/>
      <c r="C938" s="32"/>
      <c r="D938" s="32"/>
    </row>
    <row r="939" spans="1:4">
      <c r="A939" s="32"/>
      <c r="B939" s="32"/>
      <c r="C939" s="32"/>
      <c r="D939" s="32"/>
    </row>
    <row r="940" spans="1:4">
      <c r="A940" s="32"/>
      <c r="B940" s="32"/>
      <c r="C940" s="32"/>
      <c r="D940" s="32"/>
    </row>
    <row r="941" spans="1:4">
      <c r="A941" s="32"/>
      <c r="B941" s="32"/>
      <c r="C941" s="32"/>
      <c r="D941" s="32"/>
    </row>
    <row r="942" spans="1:4">
      <c r="A942" s="32"/>
      <c r="B942" s="32"/>
      <c r="C942" s="32"/>
      <c r="D942" s="32"/>
    </row>
    <row r="943" spans="1:4">
      <c r="A943" s="32"/>
      <c r="B943" s="32"/>
      <c r="C943" s="32"/>
      <c r="D943" s="32"/>
    </row>
    <row r="944" spans="1:4">
      <c r="A944" s="32"/>
      <c r="B944" s="32"/>
      <c r="C944" s="32"/>
      <c r="D944" s="32"/>
    </row>
    <row r="945" spans="1:4">
      <c r="A945" s="32"/>
      <c r="B945" s="32"/>
      <c r="C945" s="32"/>
      <c r="D945" s="32"/>
    </row>
    <row r="946" spans="1:4">
      <c r="A946" s="32"/>
      <c r="B946" s="32"/>
      <c r="C946" s="32"/>
      <c r="D946" s="32"/>
    </row>
    <row r="947" spans="1:4">
      <c r="A947" s="32"/>
      <c r="B947" s="32"/>
      <c r="C947" s="32"/>
      <c r="D947" s="32"/>
    </row>
    <row r="948" spans="1:4">
      <c r="A948" s="32"/>
      <c r="B948" s="32"/>
      <c r="C948" s="32"/>
      <c r="D948" s="32"/>
    </row>
    <row r="949" spans="1:4">
      <c r="A949" s="32"/>
      <c r="B949" s="32"/>
      <c r="C949" s="32"/>
      <c r="D949" s="32"/>
    </row>
    <row r="950" spans="1:4">
      <c r="A950" s="32"/>
      <c r="B950" s="32"/>
      <c r="C950" s="32"/>
      <c r="D950" s="32"/>
    </row>
    <row r="951" spans="1:4">
      <c r="A951" s="32"/>
      <c r="B951" s="32"/>
      <c r="C951" s="32"/>
      <c r="D951" s="32"/>
    </row>
    <row r="952" spans="1:4">
      <c r="A952" s="32"/>
      <c r="B952" s="32"/>
      <c r="C952" s="32"/>
      <c r="D952" s="32"/>
    </row>
    <row r="953" spans="1:4">
      <c r="A953" s="32"/>
      <c r="B953" s="32"/>
      <c r="C953" s="32"/>
      <c r="D953" s="32"/>
    </row>
    <row r="954" spans="1:4">
      <c r="A954" s="32"/>
      <c r="B954" s="32"/>
      <c r="C954" s="32"/>
      <c r="D954" s="32"/>
    </row>
    <row r="955" spans="1:4">
      <c r="A955" s="32"/>
      <c r="B955" s="32"/>
      <c r="C955" s="32"/>
      <c r="D955" s="32"/>
    </row>
    <row r="956" spans="1:4">
      <c r="A956" s="32"/>
      <c r="B956" s="32"/>
      <c r="C956" s="32"/>
      <c r="D956" s="32"/>
    </row>
    <row r="957" spans="1:4">
      <c r="A957" s="32"/>
      <c r="B957" s="32"/>
      <c r="C957" s="32"/>
      <c r="D957" s="32"/>
    </row>
    <row r="958" spans="1:4">
      <c r="A958" s="32"/>
      <c r="B958" s="32"/>
      <c r="C958" s="32"/>
      <c r="D958" s="32"/>
    </row>
    <row r="959" spans="1:4">
      <c r="A959" s="32"/>
      <c r="B959" s="32"/>
      <c r="C959" s="32"/>
      <c r="D959" s="32"/>
    </row>
    <row r="960" spans="1:4">
      <c r="A960" s="32"/>
      <c r="B960" s="32"/>
      <c r="C960" s="32"/>
      <c r="D960" s="32"/>
    </row>
    <row r="961" spans="1:4">
      <c r="A961" s="32"/>
      <c r="B961" s="32"/>
      <c r="C961" s="32"/>
      <c r="D961" s="32"/>
    </row>
    <row r="962" spans="1:4">
      <c r="A962" s="32"/>
      <c r="B962" s="32"/>
      <c r="C962" s="32"/>
      <c r="D962" s="32"/>
    </row>
    <row r="963" spans="1:4">
      <c r="A963" s="32"/>
      <c r="B963" s="32"/>
      <c r="C963" s="32"/>
      <c r="D963" s="32"/>
    </row>
    <row r="964" spans="1:4">
      <c r="A964" s="32"/>
      <c r="B964" s="32"/>
      <c r="C964" s="32"/>
      <c r="D964" s="32"/>
    </row>
    <row r="965" spans="1:4">
      <c r="A965" s="32"/>
      <c r="B965" s="32"/>
      <c r="C965" s="32"/>
      <c r="D965" s="32"/>
    </row>
    <row r="966" spans="1:4">
      <c r="A966" s="32"/>
      <c r="B966" s="32"/>
      <c r="C966" s="32"/>
      <c r="D966" s="32"/>
    </row>
    <row r="967" spans="1:4">
      <c r="A967" s="32"/>
      <c r="B967" s="32"/>
      <c r="C967" s="32"/>
      <c r="D967" s="32"/>
    </row>
    <row r="968" spans="1:4">
      <c r="A968" s="32"/>
      <c r="B968" s="32"/>
      <c r="C968" s="32"/>
      <c r="D968" s="32"/>
    </row>
    <row r="969" spans="1:4">
      <c r="A969" s="32"/>
      <c r="B969" s="32"/>
      <c r="C969" s="32"/>
      <c r="D969" s="32"/>
    </row>
    <row r="970" spans="1:4">
      <c r="A970" s="32"/>
      <c r="B970" s="32"/>
      <c r="C970" s="32"/>
      <c r="D970" s="32"/>
    </row>
    <row r="971" spans="1:4">
      <c r="A971" s="32"/>
      <c r="B971" s="32"/>
      <c r="C971" s="32"/>
      <c r="D971" s="32"/>
    </row>
    <row r="972" spans="1:4">
      <c r="A972" s="32"/>
      <c r="B972" s="32"/>
      <c r="C972" s="32"/>
      <c r="D972" s="32"/>
    </row>
    <row r="973" spans="1:4">
      <c r="A973" s="32"/>
      <c r="B973" s="32"/>
      <c r="C973" s="32"/>
      <c r="D973" s="32"/>
    </row>
    <row r="974" spans="1:4">
      <c r="A974" s="32"/>
      <c r="B974" s="32"/>
      <c r="C974" s="32"/>
      <c r="D974" s="32"/>
    </row>
    <row r="975" spans="1:4">
      <c r="A975" s="32"/>
      <c r="B975" s="32"/>
      <c r="C975" s="32"/>
      <c r="D975" s="32"/>
    </row>
    <row r="976" spans="1:4">
      <c r="A976" s="32"/>
      <c r="B976" s="32"/>
      <c r="C976" s="32"/>
      <c r="D976" s="32"/>
    </row>
    <row r="977" spans="1:4">
      <c r="A977" s="32"/>
      <c r="B977" s="32"/>
      <c r="C977" s="32"/>
      <c r="D977" s="32"/>
    </row>
    <row r="978" spans="1:4">
      <c r="A978" s="32"/>
      <c r="B978" s="32"/>
      <c r="C978" s="32"/>
      <c r="D978" s="32"/>
    </row>
    <row r="979" spans="1:4">
      <c r="A979" s="32"/>
      <c r="B979" s="32"/>
      <c r="C979" s="32"/>
      <c r="D979" s="32"/>
    </row>
    <row r="980" spans="1:4">
      <c r="A980" s="32"/>
      <c r="B980" s="32"/>
      <c r="C980" s="32"/>
      <c r="D980" s="32"/>
    </row>
    <row r="981" spans="1:4">
      <c r="A981" s="32"/>
      <c r="B981" s="32"/>
      <c r="C981" s="32"/>
      <c r="D981" s="32"/>
    </row>
    <row r="982" spans="1:4">
      <c r="A982" s="32"/>
      <c r="B982" s="32"/>
      <c r="C982" s="32"/>
      <c r="D982" s="32"/>
    </row>
    <row r="983" spans="1:4">
      <c r="A983" s="32"/>
      <c r="B983" s="32"/>
      <c r="C983" s="32"/>
      <c r="D983" s="32"/>
    </row>
    <row r="984" spans="1:4">
      <c r="A984" s="32"/>
      <c r="B984" s="32"/>
      <c r="C984" s="32"/>
      <c r="D984" s="32"/>
    </row>
    <row r="985" spans="1:4">
      <c r="A985" s="32"/>
      <c r="B985" s="32"/>
      <c r="C985" s="32"/>
      <c r="D985" s="32"/>
    </row>
    <row r="986" spans="1:4">
      <c r="A986" s="32"/>
      <c r="B986" s="32"/>
      <c r="C986" s="32"/>
      <c r="D986" s="32"/>
    </row>
    <row r="987" spans="1:4">
      <c r="A987" s="32"/>
      <c r="B987" s="32"/>
      <c r="C987" s="32"/>
      <c r="D987" s="32"/>
    </row>
    <row r="988" spans="1:4">
      <c r="A988" s="32"/>
      <c r="B988" s="32"/>
      <c r="C988" s="32"/>
      <c r="D988" s="32"/>
    </row>
    <row r="989" spans="1:4">
      <c r="A989" s="32"/>
      <c r="B989" s="32"/>
      <c r="C989" s="32"/>
      <c r="D989" s="32"/>
    </row>
    <row r="990" spans="1:4">
      <c r="A990" s="32"/>
      <c r="B990" s="32"/>
      <c r="C990" s="32"/>
      <c r="D990" s="32"/>
    </row>
    <row r="991" spans="1:4">
      <c r="A991" s="32"/>
      <c r="B991" s="32"/>
      <c r="C991" s="32"/>
      <c r="D991" s="32"/>
    </row>
    <row r="992" spans="1:4">
      <c r="A992" s="32"/>
      <c r="B992" s="32"/>
      <c r="C992" s="32"/>
      <c r="D992" s="32"/>
    </row>
    <row r="993" spans="1:4">
      <c r="A993" s="32"/>
      <c r="B993" s="32"/>
      <c r="C993" s="32"/>
      <c r="D993" s="32"/>
    </row>
    <row r="994" spans="1:4">
      <c r="A994" s="32"/>
      <c r="B994" s="32"/>
      <c r="C994" s="32"/>
      <c r="D994" s="32"/>
    </row>
    <row r="995" spans="1:4">
      <c r="A995" s="32"/>
      <c r="B995" s="32"/>
      <c r="C995" s="32"/>
      <c r="D995" s="32"/>
    </row>
    <row r="996" spans="1:4">
      <c r="A996" s="32"/>
      <c r="B996" s="32"/>
      <c r="C996" s="32"/>
      <c r="D996" s="32"/>
    </row>
    <row r="997" spans="1:4">
      <c r="A997" s="32"/>
      <c r="B997" s="32"/>
      <c r="C997" s="32"/>
      <c r="D997" s="32"/>
    </row>
    <row r="998" spans="1:4">
      <c r="A998" s="32"/>
      <c r="B998" s="32"/>
      <c r="C998" s="32"/>
      <c r="D998" s="32"/>
    </row>
    <row r="999" spans="1:4">
      <c r="A999" s="32"/>
      <c r="B999" s="32"/>
      <c r="C999" s="32"/>
      <c r="D999" s="32"/>
    </row>
    <row r="1000" spans="1:4">
      <c r="A1000" s="32"/>
      <c r="B1000" s="32"/>
      <c r="C1000" s="32"/>
      <c r="D1000" s="32"/>
    </row>
    <row r="1001" spans="1:4">
      <c r="A1001" s="32"/>
      <c r="B1001" s="32"/>
      <c r="C1001" s="32"/>
      <c r="D1001" s="32"/>
    </row>
    <row r="1002" spans="1:4">
      <c r="C1002" s="32"/>
    </row>
    <row r="1003" spans="1:4">
      <c r="C1003" s="32"/>
    </row>
    <row r="1004" spans="1:4">
      <c r="C1004" s="32"/>
    </row>
    <row r="1005" spans="1:4">
      <c r="C1005" s="32"/>
    </row>
  </sheetData>
  <mergeCells count="17">
    <mergeCell ref="B29:B31"/>
    <mergeCell ref="A1:A4"/>
    <mergeCell ref="B1:B4"/>
    <mergeCell ref="C1:C4"/>
    <mergeCell ref="D1:D3"/>
    <mergeCell ref="B5:B6"/>
    <mergeCell ref="B7:B9"/>
    <mergeCell ref="B10:B12"/>
    <mergeCell ref="B16:B18"/>
    <mergeCell ref="B20:B21"/>
    <mergeCell ref="B23:B26"/>
    <mergeCell ref="B27:B28"/>
    <mergeCell ref="B32:B33"/>
    <mergeCell ref="B35:B37"/>
    <mergeCell ref="B40:B41"/>
    <mergeCell ref="B50:B52"/>
    <mergeCell ref="B60:B62"/>
  </mergeCells>
  <conditionalFormatting sqref="J4:J15 D5:D68">
    <cfRule type="duplicateValues" dxfId="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E73"/>
  </sheetPr>
  <dimension ref="A1:D1005"/>
  <sheetViews>
    <sheetView topLeftCell="A16" zoomScale="70" zoomScaleNormal="70" workbookViewId="0">
      <selection activeCell="C42" sqref="C42"/>
    </sheetView>
  </sheetViews>
  <sheetFormatPr defaultColWidth="9.1796875" defaultRowHeight="19.5" customHeight="1"/>
  <cols>
    <col min="1" max="1" width="6.81640625" style="31" customWidth="1"/>
    <col min="2" max="2" width="18.81640625" style="31" hidden="1" customWidth="1"/>
    <col min="3" max="3" width="80.7265625" style="31" customWidth="1"/>
    <col min="4" max="4" width="26.1796875" style="108" customWidth="1"/>
    <col min="5" max="5" width="13.453125" style="1" customWidth="1"/>
    <col min="6" max="16384" width="9.1796875" style="1"/>
  </cols>
  <sheetData>
    <row r="1" spans="1:4" ht="19.5" customHeight="1">
      <c r="A1" s="332" t="s">
        <v>0</v>
      </c>
      <c r="B1" s="343" t="s">
        <v>168</v>
      </c>
      <c r="C1" s="343" t="s">
        <v>1</v>
      </c>
      <c r="D1" s="112" t="s">
        <v>243</v>
      </c>
    </row>
    <row r="2" spans="1:4" ht="19.5" customHeight="1">
      <c r="A2" s="342"/>
      <c r="B2" s="341"/>
      <c r="C2" s="341"/>
      <c r="D2" s="344" t="s">
        <v>3</v>
      </c>
    </row>
    <row r="3" spans="1:4" ht="19.5" customHeight="1">
      <c r="A3" s="342"/>
      <c r="B3" s="341"/>
      <c r="C3" s="341"/>
      <c r="D3" s="345"/>
    </row>
    <row r="4" spans="1:4" ht="19.5" customHeight="1">
      <c r="A4" s="333"/>
      <c r="B4" s="341"/>
      <c r="C4" s="341"/>
      <c r="D4" s="113" t="s">
        <v>244</v>
      </c>
    </row>
    <row r="5" spans="1:4" ht="19.5" customHeight="1">
      <c r="A5" s="118">
        <v>1</v>
      </c>
      <c r="B5" s="340" t="s">
        <v>167</v>
      </c>
      <c r="C5" s="121" t="s">
        <v>40</v>
      </c>
      <c r="D5" s="114" t="str">
        <f>GRAB_PIVOT!D5</f>
        <v/>
      </c>
    </row>
    <row r="6" spans="1:4" ht="19.5" customHeight="1">
      <c r="A6" s="118">
        <f t="shared" ref="A6:A67" si="0">A5+1</f>
        <v>2</v>
      </c>
      <c r="B6" s="341"/>
      <c r="C6" s="122" t="s">
        <v>41</v>
      </c>
      <c r="D6" s="114" t="str">
        <f>GRAB_PIVOT!D6</f>
        <v/>
      </c>
    </row>
    <row r="7" spans="1:4" ht="19.5" customHeight="1">
      <c r="A7" s="118">
        <f t="shared" si="0"/>
        <v>3</v>
      </c>
      <c r="B7" s="340" t="s">
        <v>166</v>
      </c>
      <c r="C7" s="121" t="s">
        <v>43</v>
      </c>
      <c r="D7" s="114" t="str">
        <f>GRAB_PIVOT!D7</f>
        <v/>
      </c>
    </row>
    <row r="8" spans="1:4" ht="19.5" customHeight="1">
      <c r="A8" s="118">
        <f t="shared" si="0"/>
        <v>4</v>
      </c>
      <c r="B8" s="341"/>
      <c r="C8" s="122" t="s">
        <v>45</v>
      </c>
      <c r="D8" s="114" t="str">
        <f>GRAB_PIVOT!D8</f>
        <v/>
      </c>
    </row>
    <row r="9" spans="1:4" ht="19.5" customHeight="1">
      <c r="A9" s="118">
        <f t="shared" si="0"/>
        <v>5</v>
      </c>
      <c r="B9" s="341"/>
      <c r="C9" s="122" t="s">
        <v>46</v>
      </c>
      <c r="D9" s="114" t="str">
        <f>GRAB_PIVOT!D9</f>
        <v/>
      </c>
    </row>
    <row r="10" spans="1:4" ht="19.5" customHeight="1">
      <c r="A10" s="118">
        <f t="shared" si="0"/>
        <v>6</v>
      </c>
      <c r="B10" s="340" t="s">
        <v>165</v>
      </c>
      <c r="C10" s="122" t="s">
        <v>48</v>
      </c>
      <c r="D10" s="114" t="str">
        <f>GRAB_PIVOT!D10</f>
        <v/>
      </c>
    </row>
    <row r="11" spans="1:4" ht="19.5" customHeight="1">
      <c r="A11" s="118">
        <f t="shared" si="0"/>
        <v>7</v>
      </c>
      <c r="B11" s="341"/>
      <c r="C11" s="121" t="s">
        <v>49</v>
      </c>
      <c r="D11" s="114" t="str">
        <f>GRAB_PIVOT!D11</f>
        <v/>
      </c>
    </row>
    <row r="12" spans="1:4" ht="19.5" customHeight="1">
      <c r="A12" s="118">
        <f t="shared" si="0"/>
        <v>8</v>
      </c>
      <c r="B12" s="341"/>
      <c r="C12" s="122" t="s">
        <v>50</v>
      </c>
      <c r="D12" s="114" t="str">
        <f>GRAB_PIVOT!D12</f>
        <v/>
      </c>
    </row>
    <row r="13" spans="1:4" ht="19.5" customHeight="1">
      <c r="A13" s="118">
        <f t="shared" si="0"/>
        <v>9</v>
      </c>
      <c r="B13" s="123" t="s">
        <v>52</v>
      </c>
      <c r="C13" s="122"/>
      <c r="D13" s="114" t="str">
        <f>GRAB_PIVOT!D13</f>
        <v/>
      </c>
    </row>
    <row r="14" spans="1:4" ht="19.5" customHeight="1">
      <c r="A14" s="118">
        <f t="shared" si="0"/>
        <v>10</v>
      </c>
      <c r="B14" s="123" t="s">
        <v>164</v>
      </c>
      <c r="C14" s="122" t="s">
        <v>53</v>
      </c>
      <c r="D14" s="114" t="str">
        <f>GRAB_PIVOT!D14</f>
        <v/>
      </c>
    </row>
    <row r="15" spans="1:4" ht="19.5" customHeight="1">
      <c r="A15" s="118">
        <f t="shared" si="0"/>
        <v>11</v>
      </c>
      <c r="B15" s="123" t="s">
        <v>163</v>
      </c>
      <c r="C15" s="121" t="s">
        <v>54</v>
      </c>
      <c r="D15" s="114" t="str">
        <f>GRAB_PIVOT!D15</f>
        <v/>
      </c>
    </row>
    <row r="16" spans="1:4" ht="19.5" customHeight="1">
      <c r="A16" s="118">
        <f t="shared" si="0"/>
        <v>12</v>
      </c>
      <c r="B16" s="340" t="s">
        <v>162</v>
      </c>
      <c r="C16" s="124" t="s">
        <v>56</v>
      </c>
      <c r="D16" s="114" t="str">
        <f>GRAB_PIVOT!D16</f>
        <v/>
      </c>
    </row>
    <row r="17" spans="1:4" ht="19.5" customHeight="1">
      <c r="A17" s="118">
        <f t="shared" si="0"/>
        <v>13</v>
      </c>
      <c r="B17" s="341"/>
      <c r="C17" s="124" t="s">
        <v>58</v>
      </c>
      <c r="D17" s="114" t="str">
        <f>GRAB_PIVOT!D17</f>
        <v/>
      </c>
    </row>
    <row r="18" spans="1:4" ht="19.5" customHeight="1">
      <c r="A18" s="118">
        <f t="shared" si="0"/>
        <v>14</v>
      </c>
      <c r="B18" s="341"/>
      <c r="C18" s="124" t="s">
        <v>60</v>
      </c>
      <c r="D18" s="114" t="str">
        <f>GRAB_PIVOT!D18</f>
        <v/>
      </c>
    </row>
    <row r="19" spans="1:4" ht="19.5" customHeight="1">
      <c r="A19" s="118">
        <f t="shared" si="0"/>
        <v>15</v>
      </c>
      <c r="B19" s="123" t="s">
        <v>161</v>
      </c>
      <c r="C19" s="124" t="s">
        <v>62</v>
      </c>
      <c r="D19" s="114" t="str">
        <f>GRAB_PIVOT!D19</f>
        <v/>
      </c>
    </row>
    <row r="20" spans="1:4" ht="19.5" customHeight="1">
      <c r="A20" s="118">
        <f t="shared" si="0"/>
        <v>16</v>
      </c>
      <c r="B20" s="340" t="s">
        <v>160</v>
      </c>
      <c r="C20" s="124" t="s">
        <v>64</v>
      </c>
      <c r="D20" s="114" t="str">
        <f>GRAB_PIVOT!D20</f>
        <v/>
      </c>
    </row>
    <row r="21" spans="1:4" ht="19.5" customHeight="1">
      <c r="A21" s="118">
        <f t="shared" si="0"/>
        <v>17</v>
      </c>
      <c r="B21" s="340"/>
      <c r="C21" s="124" t="s">
        <v>65</v>
      </c>
      <c r="D21" s="114" t="str">
        <f>GRAB_PIVOT!D21</f>
        <v/>
      </c>
    </row>
    <row r="22" spans="1:4" ht="19.5" customHeight="1">
      <c r="A22" s="118">
        <f t="shared" si="0"/>
        <v>18</v>
      </c>
      <c r="B22" s="123" t="s">
        <v>159</v>
      </c>
      <c r="C22" s="124" t="s">
        <v>66</v>
      </c>
      <c r="D22" s="114" t="str">
        <f>GRAB_PIVOT!D22</f>
        <v/>
      </c>
    </row>
    <row r="23" spans="1:4" ht="19.5" customHeight="1">
      <c r="A23" s="118">
        <f>A22+1</f>
        <v>19</v>
      </c>
      <c r="B23" s="340" t="s">
        <v>158</v>
      </c>
      <c r="C23" s="124" t="s">
        <v>68</v>
      </c>
      <c r="D23" s="114" t="str">
        <f>GRAB_PIVOT!D23</f>
        <v/>
      </c>
    </row>
    <row r="24" spans="1:4" ht="19.5" customHeight="1">
      <c r="A24" s="118">
        <f t="shared" si="0"/>
        <v>20</v>
      </c>
      <c r="B24" s="340"/>
      <c r="C24" s="85" t="s">
        <v>69</v>
      </c>
      <c r="D24" s="114"/>
    </row>
    <row r="25" spans="1:4" ht="19.5" customHeight="1">
      <c r="A25" s="118">
        <f t="shared" si="0"/>
        <v>21</v>
      </c>
      <c r="B25" s="340"/>
      <c r="C25" s="85" t="s">
        <v>70</v>
      </c>
      <c r="D25" s="114"/>
    </row>
    <row r="26" spans="1:4" ht="19.5" customHeight="1">
      <c r="A26" s="118">
        <f t="shared" si="0"/>
        <v>22</v>
      </c>
      <c r="B26" s="340"/>
      <c r="C26" s="124" t="s">
        <v>71</v>
      </c>
      <c r="D26" s="114"/>
    </row>
    <row r="27" spans="1:4" ht="19.5" customHeight="1">
      <c r="A27" s="118">
        <f t="shared" si="0"/>
        <v>23</v>
      </c>
      <c r="B27" s="340" t="s">
        <v>77</v>
      </c>
      <c r="C27" s="124" t="s">
        <v>72</v>
      </c>
      <c r="D27" s="114" t="str">
        <f>GRAB_PIVOT!D24</f>
        <v/>
      </c>
    </row>
    <row r="28" spans="1:4" ht="19.5" customHeight="1">
      <c r="A28" s="118">
        <f t="shared" si="0"/>
        <v>24</v>
      </c>
      <c r="B28" s="341"/>
      <c r="C28" s="124" t="s">
        <v>74</v>
      </c>
      <c r="D28" s="114" t="str">
        <f>GRAB_PIVOT!D25</f>
        <v/>
      </c>
    </row>
    <row r="29" spans="1:4" ht="19.5" customHeight="1">
      <c r="A29" s="118">
        <f t="shared" si="0"/>
        <v>25</v>
      </c>
      <c r="B29" s="340" t="s">
        <v>157</v>
      </c>
      <c r="C29" s="124" t="s">
        <v>75</v>
      </c>
      <c r="D29" s="114" t="str">
        <f>GRAB_PIVOT!D26</f>
        <v/>
      </c>
    </row>
    <row r="30" spans="1:4" ht="19.5" customHeight="1">
      <c r="A30" s="118">
        <f t="shared" si="0"/>
        <v>26</v>
      </c>
      <c r="B30" s="341"/>
      <c r="C30" s="124" t="s">
        <v>76</v>
      </c>
      <c r="D30" s="114" t="str">
        <f>GRAB_PIVOT!D27</f>
        <v/>
      </c>
    </row>
    <row r="31" spans="1:4" ht="19.5" customHeight="1">
      <c r="A31" s="118">
        <f t="shared" si="0"/>
        <v>27</v>
      </c>
      <c r="B31" s="341"/>
      <c r="C31" s="124" t="s">
        <v>78</v>
      </c>
      <c r="D31" s="114" t="str">
        <f>GRAB_PIVOT!D28</f>
        <v/>
      </c>
    </row>
    <row r="32" spans="1:4" ht="19.5" customHeight="1">
      <c r="A32" s="118">
        <f t="shared" si="0"/>
        <v>28</v>
      </c>
      <c r="B32" s="340" t="s">
        <v>156</v>
      </c>
      <c r="C32" s="124" t="s">
        <v>80</v>
      </c>
      <c r="D32" s="114" t="str">
        <f>GRAB_PIVOT!D29</f>
        <v/>
      </c>
    </row>
    <row r="33" spans="1:4" ht="19.5" customHeight="1">
      <c r="A33" s="118">
        <f t="shared" si="0"/>
        <v>29</v>
      </c>
      <c r="B33" s="341"/>
      <c r="C33" s="124" t="s">
        <v>82</v>
      </c>
      <c r="D33" s="114" t="str">
        <f>GRAB_PIVOT!D30</f>
        <v/>
      </c>
    </row>
    <row r="34" spans="1:4" ht="19.5" customHeight="1">
      <c r="A34" s="118">
        <f t="shared" si="0"/>
        <v>30</v>
      </c>
      <c r="B34" s="125" t="s">
        <v>155</v>
      </c>
      <c r="C34" s="124" t="s">
        <v>45</v>
      </c>
      <c r="D34" s="114" t="str">
        <f>GRAB_PIVOT!D31</f>
        <v/>
      </c>
    </row>
    <row r="35" spans="1:4" ht="19.5" customHeight="1">
      <c r="A35" s="118">
        <f t="shared" si="0"/>
        <v>31</v>
      </c>
      <c r="B35" s="340" t="s">
        <v>154</v>
      </c>
      <c r="C35" s="124" t="s">
        <v>85</v>
      </c>
      <c r="D35" s="114" t="str">
        <f>GRAB_PIVOT!D32</f>
        <v/>
      </c>
    </row>
    <row r="36" spans="1:4" ht="19.5" customHeight="1">
      <c r="A36" s="118">
        <f t="shared" si="0"/>
        <v>32</v>
      </c>
      <c r="B36" s="341"/>
      <c r="C36" s="124" t="s">
        <v>86</v>
      </c>
      <c r="D36" s="114" t="str">
        <f>GRAB_PIVOT!D33</f>
        <v/>
      </c>
    </row>
    <row r="37" spans="1:4" ht="19.5" customHeight="1">
      <c r="A37" s="118">
        <f t="shared" si="0"/>
        <v>33</v>
      </c>
      <c r="B37" s="341"/>
      <c r="C37" s="124" t="s">
        <v>87</v>
      </c>
      <c r="D37" s="114" t="str">
        <f>GRAB_PIVOT!D34</f>
        <v/>
      </c>
    </row>
    <row r="38" spans="1:4" ht="19.5" customHeight="1">
      <c r="A38" s="118">
        <f t="shared" si="0"/>
        <v>34</v>
      </c>
      <c r="B38" s="123" t="s">
        <v>91</v>
      </c>
      <c r="C38" s="124" t="s">
        <v>88</v>
      </c>
      <c r="D38" s="114" t="str">
        <f>GRAB_PIVOT!D35</f>
        <v/>
      </c>
    </row>
    <row r="39" spans="1:4" ht="19.5" customHeight="1">
      <c r="A39" s="118">
        <f t="shared" si="0"/>
        <v>35</v>
      </c>
      <c r="B39" s="123" t="s">
        <v>93</v>
      </c>
      <c r="C39" s="124" t="s">
        <v>89</v>
      </c>
      <c r="D39" s="114" t="str">
        <f>GRAB_PIVOT!D36</f>
        <v/>
      </c>
    </row>
    <row r="40" spans="1:4" ht="19.5" customHeight="1">
      <c r="A40" s="118">
        <f t="shared" si="0"/>
        <v>36</v>
      </c>
      <c r="B40" s="340" t="s">
        <v>153</v>
      </c>
      <c r="C40" s="124" t="s">
        <v>90</v>
      </c>
      <c r="D40" s="114" t="str">
        <f>GRAB_PIVOT!D37</f>
        <v/>
      </c>
    </row>
    <row r="41" spans="1:4" ht="19.5" customHeight="1">
      <c r="A41" s="118">
        <f t="shared" si="0"/>
        <v>37</v>
      </c>
      <c r="B41" s="341"/>
      <c r="C41" s="124" t="s">
        <v>92</v>
      </c>
      <c r="D41" s="114" t="str">
        <f>GRAB_PIVOT!D38</f>
        <v/>
      </c>
    </row>
    <row r="42" spans="1:4" ht="19.5" customHeight="1">
      <c r="A42" s="118">
        <f t="shared" si="0"/>
        <v>38</v>
      </c>
      <c r="B42" s="123" t="s">
        <v>152</v>
      </c>
      <c r="C42" s="124" t="s">
        <v>94</v>
      </c>
      <c r="D42" s="114" t="str">
        <f>GRAB_PIVOT!D39</f>
        <v/>
      </c>
    </row>
    <row r="43" spans="1:4" ht="19.5" customHeight="1">
      <c r="A43" s="118">
        <f t="shared" si="0"/>
        <v>39</v>
      </c>
      <c r="B43" s="123" t="s">
        <v>151</v>
      </c>
      <c r="C43" s="85" t="s">
        <v>95</v>
      </c>
      <c r="D43" s="114" t="str">
        <f>GRAB_PIVOT!D40</f>
        <v/>
      </c>
    </row>
    <row r="44" spans="1:4" ht="19.5" customHeight="1">
      <c r="A44" s="118">
        <f t="shared" si="0"/>
        <v>40</v>
      </c>
      <c r="B44" s="123" t="s">
        <v>150</v>
      </c>
      <c r="C44" s="124" t="s">
        <v>96</v>
      </c>
      <c r="D44" s="114" t="str">
        <f>GRAB_PIVOT!D41</f>
        <v/>
      </c>
    </row>
    <row r="45" spans="1:4" ht="19.5" customHeight="1">
      <c r="A45" s="118">
        <f t="shared" si="0"/>
        <v>41</v>
      </c>
      <c r="B45" s="123" t="s">
        <v>149</v>
      </c>
      <c r="C45" s="124" t="s">
        <v>97</v>
      </c>
      <c r="D45" s="114" t="str">
        <f>GRAB_PIVOT!D42</f>
        <v/>
      </c>
    </row>
    <row r="46" spans="1:4" ht="19.5" customHeight="1">
      <c r="A46" s="118">
        <f t="shared" si="0"/>
        <v>42</v>
      </c>
      <c r="B46" s="123" t="s">
        <v>148</v>
      </c>
      <c r="C46" s="124" t="s">
        <v>98</v>
      </c>
      <c r="D46" s="114" t="str">
        <f>GRAB_PIVOT!D43</f>
        <v/>
      </c>
    </row>
    <row r="47" spans="1:4" ht="19.5" customHeight="1">
      <c r="A47" s="118">
        <f t="shared" si="0"/>
        <v>43</v>
      </c>
      <c r="B47" s="123" t="s">
        <v>147</v>
      </c>
      <c r="C47" s="124" t="s">
        <v>99</v>
      </c>
      <c r="D47" s="114" t="str">
        <f>GRAB_PIVOT!D44</f>
        <v/>
      </c>
    </row>
    <row r="48" spans="1:4" ht="19.5" customHeight="1">
      <c r="A48" s="118">
        <f t="shared" si="0"/>
        <v>44</v>
      </c>
      <c r="B48" s="123" t="s">
        <v>146</v>
      </c>
      <c r="C48" s="124" t="s">
        <v>100</v>
      </c>
      <c r="D48" s="114" t="str">
        <f>GRAB_PIVOT!D45</f>
        <v/>
      </c>
    </row>
    <row r="49" spans="1:4" ht="19.5" customHeight="1">
      <c r="A49" s="118">
        <f t="shared" si="0"/>
        <v>45</v>
      </c>
      <c r="B49" s="123" t="s">
        <v>145</v>
      </c>
      <c r="C49" s="85" t="s">
        <v>101</v>
      </c>
      <c r="D49" s="114" t="str">
        <f>GRAB_PIVOT!D46</f>
        <v/>
      </c>
    </row>
    <row r="50" spans="1:4" ht="19.5" customHeight="1">
      <c r="A50" s="118">
        <f t="shared" si="0"/>
        <v>46</v>
      </c>
      <c r="B50" s="340" t="s">
        <v>144</v>
      </c>
      <c r="C50" s="124" t="s">
        <v>102</v>
      </c>
      <c r="D50" s="114" t="str">
        <f>GRAB_PIVOT!D47</f>
        <v/>
      </c>
    </row>
    <row r="51" spans="1:4" ht="19.5" customHeight="1">
      <c r="A51" s="118">
        <f t="shared" si="0"/>
        <v>47</v>
      </c>
      <c r="B51" s="341"/>
      <c r="C51" s="124" t="s">
        <v>103</v>
      </c>
      <c r="D51" s="114" t="str">
        <f>GRAB_PIVOT!D48</f>
        <v/>
      </c>
    </row>
    <row r="52" spans="1:4" ht="19.5" customHeight="1">
      <c r="A52" s="118">
        <f t="shared" si="0"/>
        <v>48</v>
      </c>
      <c r="B52" s="341"/>
      <c r="C52" s="124" t="s">
        <v>104</v>
      </c>
      <c r="D52" s="114" t="str">
        <f>GRAB_PIVOT!D49</f>
        <v/>
      </c>
    </row>
    <row r="53" spans="1:4" ht="19.5" customHeight="1">
      <c r="A53" s="118">
        <f t="shared" si="0"/>
        <v>49</v>
      </c>
      <c r="B53" s="123" t="s">
        <v>109</v>
      </c>
      <c r="C53" s="85"/>
      <c r="D53" s="114"/>
    </row>
    <row r="54" spans="1:4" ht="19.5" customHeight="1">
      <c r="A54" s="118">
        <f t="shared" si="0"/>
        <v>50</v>
      </c>
      <c r="B54" s="123" t="s">
        <v>111</v>
      </c>
      <c r="C54" s="124" t="s">
        <v>106</v>
      </c>
      <c r="D54" s="114" t="str">
        <f>GRAB_PIVOT!D50</f>
        <v/>
      </c>
    </row>
    <row r="55" spans="1:4" ht="19.5" customHeight="1">
      <c r="A55" s="118">
        <f t="shared" si="0"/>
        <v>51</v>
      </c>
      <c r="B55" s="123" t="s">
        <v>113</v>
      </c>
      <c r="C55" s="124" t="s">
        <v>107</v>
      </c>
      <c r="D55" s="114" t="str">
        <f>GRAB_PIVOT!D51</f>
        <v/>
      </c>
    </row>
    <row r="56" spans="1:4" ht="19.5" customHeight="1">
      <c r="A56" s="118">
        <f t="shared" si="0"/>
        <v>52</v>
      </c>
      <c r="B56" s="123" t="s">
        <v>143</v>
      </c>
      <c r="C56" s="124" t="s">
        <v>108</v>
      </c>
      <c r="D56" s="114" t="str">
        <f>GRAB_PIVOT!D52</f>
        <v/>
      </c>
    </row>
    <row r="57" spans="1:4" ht="19.5" customHeight="1">
      <c r="A57" s="118">
        <f t="shared" si="0"/>
        <v>53</v>
      </c>
      <c r="B57" s="123" t="s">
        <v>116</v>
      </c>
      <c r="C57" s="124" t="s">
        <v>110</v>
      </c>
      <c r="D57" s="114" t="str">
        <f>GRAB_PIVOT!D53</f>
        <v/>
      </c>
    </row>
    <row r="58" spans="1:4" ht="19.5" customHeight="1">
      <c r="A58" s="118">
        <f t="shared" si="0"/>
        <v>54</v>
      </c>
      <c r="B58" s="123" t="s">
        <v>118</v>
      </c>
      <c r="C58" s="124" t="s">
        <v>112</v>
      </c>
      <c r="D58" s="114" t="str">
        <f>GRAB_PIVOT!D54</f>
        <v/>
      </c>
    </row>
    <row r="59" spans="1:4" ht="19.5" customHeight="1">
      <c r="A59" s="118">
        <f t="shared" si="0"/>
        <v>55</v>
      </c>
      <c r="B59" s="123" t="s">
        <v>120</v>
      </c>
      <c r="C59" s="124" t="s">
        <v>114</v>
      </c>
      <c r="D59" s="114" t="str">
        <f>GRAB_PIVOT!D55</f>
        <v/>
      </c>
    </row>
    <row r="60" spans="1:4" ht="19.5" customHeight="1">
      <c r="A60" s="118">
        <f t="shared" si="0"/>
        <v>56</v>
      </c>
      <c r="B60" s="340" t="s">
        <v>122</v>
      </c>
      <c r="C60" s="85" t="s">
        <v>115</v>
      </c>
      <c r="D60" s="114" t="str">
        <f>GRAB_PIVOT!D56</f>
        <v/>
      </c>
    </row>
    <row r="61" spans="1:4" ht="19.5" customHeight="1">
      <c r="A61" s="118">
        <f t="shared" si="0"/>
        <v>57</v>
      </c>
      <c r="B61" s="341"/>
      <c r="C61" s="124" t="s">
        <v>117</v>
      </c>
      <c r="D61" s="114" t="str">
        <f>GRAB_PIVOT!D57</f>
        <v/>
      </c>
    </row>
    <row r="62" spans="1:4" ht="19.5" customHeight="1">
      <c r="A62" s="118">
        <f t="shared" si="0"/>
        <v>58</v>
      </c>
      <c r="B62" s="341"/>
      <c r="C62" s="124" t="s">
        <v>119</v>
      </c>
      <c r="D62" s="114" t="str">
        <f>GRAB_PIVOT!D58</f>
        <v/>
      </c>
    </row>
    <row r="63" spans="1:4" ht="19.5" customHeight="1">
      <c r="A63" s="118">
        <f t="shared" si="0"/>
        <v>59</v>
      </c>
      <c r="B63" s="123" t="s">
        <v>126</v>
      </c>
      <c r="C63" s="124" t="s">
        <v>121</v>
      </c>
      <c r="D63" s="114" t="str">
        <f>GRAB_PIVOT!D59</f>
        <v/>
      </c>
    </row>
    <row r="64" spans="1:4" ht="19.5" customHeight="1">
      <c r="A64" s="118">
        <f t="shared" si="0"/>
        <v>60</v>
      </c>
      <c r="B64" s="126"/>
      <c r="C64" s="124" t="s">
        <v>123</v>
      </c>
      <c r="D64" s="114" t="str">
        <f>GRAB_PIVOT!D60</f>
        <v/>
      </c>
    </row>
    <row r="65" spans="1:4" ht="19.5" customHeight="1">
      <c r="A65" s="118">
        <f t="shared" si="0"/>
        <v>61</v>
      </c>
      <c r="B65" s="84"/>
      <c r="C65" s="124" t="s">
        <v>124</v>
      </c>
      <c r="D65" s="114" t="str">
        <f>GRAB_PIVOT!D61</f>
        <v/>
      </c>
    </row>
    <row r="66" spans="1:4" ht="19.5" customHeight="1">
      <c r="A66" s="119">
        <f t="shared" si="0"/>
        <v>62</v>
      </c>
      <c r="B66" s="84"/>
      <c r="C66" s="124" t="s">
        <v>125</v>
      </c>
      <c r="D66" s="114" t="str">
        <f>GRAB_PIVOT!D62</f>
        <v/>
      </c>
    </row>
    <row r="67" spans="1:4" ht="19.5" customHeight="1">
      <c r="A67" s="120">
        <f t="shared" si="0"/>
        <v>63</v>
      </c>
      <c r="B67" s="84"/>
      <c r="C67" s="85" t="s">
        <v>127</v>
      </c>
      <c r="D67" s="114" t="str">
        <f>GRAB_PIVOT!D63</f>
        <v/>
      </c>
    </row>
    <row r="68" spans="1:4" ht="19.5" customHeight="1">
      <c r="A68" s="33"/>
      <c r="B68" s="33"/>
      <c r="C68" s="33"/>
      <c r="D68" s="117"/>
    </row>
    <row r="69" spans="1:4" ht="19.5" customHeight="1">
      <c r="A69" s="33"/>
      <c r="B69" s="33"/>
      <c r="C69" s="33"/>
      <c r="D69" s="106"/>
    </row>
    <row r="70" spans="1:4" ht="19.5" customHeight="1">
      <c r="A70" s="33"/>
      <c r="B70" s="33"/>
      <c r="C70" s="33"/>
      <c r="D70" s="106"/>
    </row>
    <row r="71" spans="1:4" ht="19.5" customHeight="1">
      <c r="A71" s="33"/>
      <c r="B71" s="33"/>
      <c r="C71" s="33"/>
      <c r="D71" s="106"/>
    </row>
    <row r="72" spans="1:4" ht="19.5" customHeight="1">
      <c r="A72" s="33"/>
      <c r="B72" s="33"/>
      <c r="C72" s="33"/>
      <c r="D72" s="106"/>
    </row>
    <row r="73" spans="1:4" ht="19.5" customHeight="1">
      <c r="A73" s="33"/>
      <c r="B73" s="33"/>
      <c r="C73" s="33"/>
      <c r="D73" s="106"/>
    </row>
    <row r="74" spans="1:4" ht="19.5" customHeight="1">
      <c r="A74" s="33"/>
      <c r="B74" s="33"/>
      <c r="C74" s="33"/>
      <c r="D74" s="106"/>
    </row>
    <row r="75" spans="1:4" ht="19.5" customHeight="1">
      <c r="A75" s="33"/>
      <c r="B75" s="33"/>
      <c r="C75" s="33"/>
      <c r="D75" s="106"/>
    </row>
    <row r="76" spans="1:4" ht="19.5" customHeight="1">
      <c r="A76" s="33"/>
      <c r="B76" s="33"/>
      <c r="C76" s="33"/>
      <c r="D76" s="106"/>
    </row>
    <row r="77" spans="1:4" ht="19.5" customHeight="1">
      <c r="A77" s="33"/>
      <c r="B77" s="33"/>
      <c r="C77" s="33"/>
      <c r="D77" s="106"/>
    </row>
    <row r="78" spans="1:4" ht="19.5" customHeight="1">
      <c r="A78" s="33"/>
      <c r="B78" s="33"/>
      <c r="C78" s="33"/>
      <c r="D78" s="106"/>
    </row>
    <row r="79" spans="1:4" ht="19.5" customHeight="1">
      <c r="A79" s="33"/>
      <c r="B79" s="33"/>
      <c r="C79" s="33"/>
      <c r="D79" s="106"/>
    </row>
    <row r="80" spans="1:4" ht="19.5" customHeight="1">
      <c r="A80" s="33"/>
      <c r="B80" s="33"/>
      <c r="C80" s="33"/>
      <c r="D80" s="106"/>
    </row>
    <row r="81" spans="1:4" ht="19.5" customHeight="1">
      <c r="A81" s="33"/>
      <c r="B81" s="33"/>
      <c r="C81" s="33"/>
      <c r="D81" s="106"/>
    </row>
    <row r="82" spans="1:4" ht="19.5" customHeight="1">
      <c r="A82" s="33"/>
      <c r="B82" s="33"/>
      <c r="C82" s="33"/>
      <c r="D82" s="106"/>
    </row>
    <row r="83" spans="1:4" ht="19.5" customHeight="1">
      <c r="A83" s="33"/>
      <c r="B83" s="33"/>
      <c r="C83" s="33"/>
      <c r="D83" s="106"/>
    </row>
    <row r="84" spans="1:4" ht="19.5" customHeight="1">
      <c r="A84" s="33"/>
      <c r="B84" s="33"/>
      <c r="C84" s="33"/>
      <c r="D84" s="106"/>
    </row>
    <row r="85" spans="1:4" ht="19.5" customHeight="1">
      <c r="A85" s="33"/>
      <c r="B85" s="33"/>
      <c r="C85" s="33"/>
      <c r="D85" s="106"/>
    </row>
    <row r="86" spans="1:4" ht="19.5" customHeight="1">
      <c r="A86" s="33"/>
      <c r="B86" s="33"/>
      <c r="C86" s="33"/>
      <c r="D86" s="106"/>
    </row>
    <row r="87" spans="1:4" ht="19.5" customHeight="1">
      <c r="A87" s="33"/>
      <c r="B87" s="33"/>
      <c r="C87" s="33"/>
      <c r="D87" s="106"/>
    </row>
    <row r="88" spans="1:4" ht="19.5" customHeight="1">
      <c r="A88" s="33"/>
      <c r="B88" s="33"/>
      <c r="C88" s="33"/>
      <c r="D88" s="106"/>
    </row>
    <row r="89" spans="1:4" ht="19.5" customHeight="1">
      <c r="A89" s="33"/>
      <c r="B89" s="33"/>
      <c r="C89" s="33"/>
      <c r="D89" s="106"/>
    </row>
    <row r="90" spans="1:4" ht="19.5" customHeight="1">
      <c r="A90" s="33"/>
      <c r="B90" s="33"/>
      <c r="C90" s="33"/>
      <c r="D90" s="106"/>
    </row>
    <row r="91" spans="1:4" ht="19.5" customHeight="1">
      <c r="A91" s="33"/>
      <c r="B91" s="33"/>
      <c r="C91" s="33"/>
      <c r="D91" s="106"/>
    </row>
    <row r="92" spans="1:4" ht="19.5" customHeight="1">
      <c r="A92" s="33"/>
      <c r="B92" s="33"/>
      <c r="C92" s="33"/>
      <c r="D92" s="106"/>
    </row>
    <row r="93" spans="1:4" ht="19.5" customHeight="1">
      <c r="A93" s="33"/>
      <c r="B93" s="33"/>
      <c r="C93" s="33"/>
      <c r="D93" s="106"/>
    </row>
    <row r="94" spans="1:4" ht="19.5" customHeight="1">
      <c r="A94" s="33"/>
      <c r="B94" s="33"/>
      <c r="C94" s="33"/>
      <c r="D94" s="106"/>
    </row>
    <row r="95" spans="1:4" ht="19.5" customHeight="1">
      <c r="A95" s="33"/>
      <c r="B95" s="33"/>
      <c r="C95" s="33"/>
      <c r="D95" s="106"/>
    </row>
    <row r="96" spans="1:4" ht="19.5" customHeight="1">
      <c r="A96" s="33"/>
      <c r="B96" s="33"/>
      <c r="C96" s="33"/>
      <c r="D96" s="106"/>
    </row>
    <row r="97" spans="1:4" ht="19.5" customHeight="1">
      <c r="A97" s="33"/>
      <c r="B97" s="33"/>
      <c r="C97" s="33"/>
      <c r="D97" s="106"/>
    </row>
    <row r="98" spans="1:4" ht="19.5" customHeight="1">
      <c r="A98" s="33"/>
      <c r="B98" s="33"/>
      <c r="C98" s="33"/>
      <c r="D98" s="106"/>
    </row>
    <row r="99" spans="1:4" ht="19.5" customHeight="1">
      <c r="A99" s="33"/>
      <c r="B99" s="33"/>
      <c r="C99" s="33"/>
      <c r="D99" s="106"/>
    </row>
    <row r="100" spans="1:4" ht="19.5" customHeight="1">
      <c r="A100" s="33"/>
      <c r="B100" s="33"/>
      <c r="C100" s="33"/>
      <c r="D100" s="106"/>
    </row>
    <row r="101" spans="1:4" ht="19.5" customHeight="1">
      <c r="A101" s="33"/>
      <c r="B101" s="33"/>
      <c r="C101" s="33"/>
      <c r="D101" s="106"/>
    </row>
    <row r="102" spans="1:4" ht="19.5" customHeight="1">
      <c r="A102" s="33"/>
      <c r="B102" s="33"/>
      <c r="C102" s="33"/>
      <c r="D102" s="106"/>
    </row>
    <row r="103" spans="1:4" ht="19.5" customHeight="1">
      <c r="A103" s="33"/>
      <c r="B103" s="33"/>
      <c r="C103" s="33"/>
      <c r="D103" s="106"/>
    </row>
    <row r="104" spans="1:4" ht="19.5" customHeight="1">
      <c r="A104" s="33"/>
      <c r="B104" s="33"/>
      <c r="C104" s="33"/>
      <c r="D104" s="106"/>
    </row>
    <row r="105" spans="1:4" ht="19.5" customHeight="1">
      <c r="A105" s="33"/>
      <c r="B105" s="33"/>
      <c r="C105" s="33"/>
      <c r="D105" s="106"/>
    </row>
    <row r="106" spans="1:4" ht="19.5" customHeight="1">
      <c r="A106" s="33"/>
      <c r="B106" s="33"/>
      <c r="C106" s="33"/>
      <c r="D106" s="106"/>
    </row>
    <row r="107" spans="1:4" ht="19.5" customHeight="1">
      <c r="A107" s="33"/>
      <c r="B107" s="33"/>
      <c r="C107" s="33"/>
      <c r="D107" s="106"/>
    </row>
    <row r="108" spans="1:4" ht="19.5" customHeight="1">
      <c r="A108" s="33"/>
      <c r="B108" s="33"/>
      <c r="C108" s="33"/>
      <c r="D108" s="106"/>
    </row>
    <row r="109" spans="1:4" ht="19.5" customHeight="1">
      <c r="A109" s="33"/>
      <c r="B109" s="33"/>
      <c r="C109" s="33"/>
      <c r="D109" s="106"/>
    </row>
    <row r="110" spans="1:4" ht="19.5" customHeight="1">
      <c r="A110" s="33"/>
      <c r="B110" s="33"/>
      <c r="C110" s="33"/>
      <c r="D110" s="106"/>
    </row>
    <row r="111" spans="1:4" ht="19.5" customHeight="1">
      <c r="A111" s="33"/>
      <c r="B111" s="33"/>
      <c r="C111" s="33"/>
      <c r="D111" s="106"/>
    </row>
    <row r="112" spans="1:4" ht="19.5" customHeight="1">
      <c r="A112" s="33"/>
      <c r="B112" s="33"/>
      <c r="C112" s="33"/>
      <c r="D112" s="106"/>
    </row>
    <row r="113" spans="1:4" ht="19.5" customHeight="1">
      <c r="A113" s="33"/>
      <c r="B113" s="33"/>
      <c r="C113" s="33"/>
      <c r="D113" s="106"/>
    </row>
    <row r="114" spans="1:4" ht="19.5" customHeight="1">
      <c r="A114" s="33"/>
      <c r="B114" s="33"/>
      <c r="C114" s="33"/>
      <c r="D114" s="106"/>
    </row>
    <row r="115" spans="1:4" ht="19.5" customHeight="1">
      <c r="A115" s="33"/>
      <c r="B115" s="33"/>
      <c r="C115" s="33"/>
      <c r="D115" s="106"/>
    </row>
    <row r="116" spans="1:4" ht="19.5" customHeight="1">
      <c r="A116" s="33"/>
      <c r="B116" s="33"/>
      <c r="C116" s="33"/>
      <c r="D116" s="106"/>
    </row>
    <row r="117" spans="1:4" ht="19.5" customHeight="1">
      <c r="A117" s="33"/>
      <c r="B117" s="33"/>
      <c r="C117" s="33"/>
      <c r="D117" s="106"/>
    </row>
    <row r="118" spans="1:4" ht="19.5" customHeight="1">
      <c r="A118" s="33"/>
      <c r="B118" s="33"/>
      <c r="C118" s="33"/>
      <c r="D118" s="106"/>
    </row>
    <row r="119" spans="1:4" ht="19.5" customHeight="1">
      <c r="A119" s="33"/>
      <c r="B119" s="33"/>
      <c r="C119" s="33"/>
      <c r="D119" s="106"/>
    </row>
    <row r="120" spans="1:4" ht="19.5" customHeight="1">
      <c r="A120" s="33"/>
      <c r="B120" s="33"/>
      <c r="C120" s="33"/>
      <c r="D120" s="106"/>
    </row>
    <row r="121" spans="1:4" ht="19.5" customHeight="1">
      <c r="A121" s="33"/>
      <c r="B121" s="33"/>
      <c r="C121" s="33"/>
      <c r="D121" s="106"/>
    </row>
    <row r="122" spans="1:4" ht="19.5" customHeight="1">
      <c r="A122" s="33"/>
      <c r="B122" s="33"/>
      <c r="C122" s="33"/>
      <c r="D122" s="106"/>
    </row>
    <row r="123" spans="1:4" ht="19.5" customHeight="1">
      <c r="A123" s="33"/>
      <c r="B123" s="33"/>
      <c r="C123" s="33"/>
      <c r="D123" s="106"/>
    </row>
    <row r="124" spans="1:4" ht="19.5" customHeight="1">
      <c r="A124" s="33"/>
      <c r="B124" s="33"/>
      <c r="C124" s="33"/>
      <c r="D124" s="106"/>
    </row>
    <row r="125" spans="1:4" ht="19.5" customHeight="1">
      <c r="A125" s="33"/>
      <c r="B125" s="33"/>
      <c r="C125" s="33"/>
      <c r="D125" s="106"/>
    </row>
    <row r="126" spans="1:4" ht="19.5" customHeight="1">
      <c r="A126" s="33"/>
      <c r="B126" s="33"/>
      <c r="C126" s="33"/>
      <c r="D126" s="106"/>
    </row>
    <row r="127" spans="1:4" ht="19.5" customHeight="1">
      <c r="A127" s="33"/>
      <c r="B127" s="33"/>
      <c r="C127" s="33"/>
      <c r="D127" s="106"/>
    </row>
    <row r="128" spans="1:4" ht="19.5" customHeight="1">
      <c r="A128" s="33"/>
      <c r="B128" s="33"/>
      <c r="C128" s="33"/>
      <c r="D128" s="106"/>
    </row>
    <row r="129" spans="1:4" ht="19.5" customHeight="1">
      <c r="A129" s="33"/>
      <c r="B129" s="33"/>
      <c r="C129" s="33"/>
      <c r="D129" s="106"/>
    </row>
    <row r="130" spans="1:4" ht="19.5" customHeight="1">
      <c r="A130" s="33"/>
      <c r="B130" s="33"/>
      <c r="C130" s="33"/>
      <c r="D130" s="106"/>
    </row>
    <row r="131" spans="1:4" ht="19.5" customHeight="1">
      <c r="A131" s="33"/>
      <c r="B131" s="33"/>
      <c r="C131" s="33"/>
      <c r="D131" s="106"/>
    </row>
    <row r="132" spans="1:4" ht="19.5" customHeight="1">
      <c r="A132" s="33"/>
      <c r="B132" s="33"/>
      <c r="C132" s="33"/>
      <c r="D132" s="106"/>
    </row>
    <row r="133" spans="1:4" ht="19.5" customHeight="1">
      <c r="A133" s="33"/>
      <c r="B133" s="33"/>
      <c r="C133" s="33"/>
      <c r="D133" s="106"/>
    </row>
    <row r="134" spans="1:4" ht="19.5" customHeight="1">
      <c r="A134" s="33"/>
      <c r="B134" s="33"/>
      <c r="C134" s="33"/>
      <c r="D134" s="106"/>
    </row>
    <row r="135" spans="1:4" ht="19.5" customHeight="1">
      <c r="A135" s="33"/>
      <c r="B135" s="33"/>
      <c r="C135" s="33"/>
      <c r="D135" s="106"/>
    </row>
    <row r="136" spans="1:4" ht="19.5" customHeight="1">
      <c r="A136" s="33"/>
      <c r="B136" s="33"/>
      <c r="C136" s="33"/>
      <c r="D136" s="106"/>
    </row>
    <row r="137" spans="1:4" ht="19.5" customHeight="1">
      <c r="A137" s="33"/>
      <c r="B137" s="33"/>
      <c r="C137" s="33"/>
      <c r="D137" s="106"/>
    </row>
    <row r="138" spans="1:4" ht="19.5" customHeight="1">
      <c r="A138" s="33"/>
      <c r="B138" s="33"/>
      <c r="C138" s="33"/>
      <c r="D138" s="106"/>
    </row>
    <row r="139" spans="1:4" ht="19.5" customHeight="1">
      <c r="A139" s="33"/>
      <c r="B139" s="33"/>
      <c r="C139" s="33"/>
      <c r="D139" s="106"/>
    </row>
    <row r="140" spans="1:4" ht="19.5" customHeight="1">
      <c r="A140" s="33"/>
      <c r="B140" s="33"/>
      <c r="C140" s="33"/>
      <c r="D140" s="106"/>
    </row>
    <row r="141" spans="1:4" ht="19.5" customHeight="1">
      <c r="A141" s="33"/>
      <c r="B141" s="33"/>
      <c r="C141" s="33"/>
      <c r="D141" s="106"/>
    </row>
    <row r="142" spans="1:4" ht="19.5" customHeight="1">
      <c r="A142" s="33"/>
      <c r="B142" s="33"/>
      <c r="C142" s="33"/>
      <c r="D142" s="106"/>
    </row>
    <row r="143" spans="1:4" ht="19.5" customHeight="1">
      <c r="A143" s="33"/>
      <c r="B143" s="33"/>
      <c r="C143" s="33"/>
      <c r="D143" s="106"/>
    </row>
    <row r="144" spans="1:4" ht="19.5" customHeight="1">
      <c r="A144" s="33"/>
      <c r="B144" s="33"/>
      <c r="C144" s="33"/>
      <c r="D144" s="106"/>
    </row>
    <row r="145" spans="1:4" ht="19.5" customHeight="1">
      <c r="A145" s="33"/>
      <c r="B145" s="33"/>
      <c r="C145" s="33"/>
      <c r="D145" s="106"/>
    </row>
    <row r="146" spans="1:4" ht="19.5" customHeight="1">
      <c r="A146" s="33"/>
      <c r="B146" s="33"/>
      <c r="C146" s="33"/>
      <c r="D146" s="106"/>
    </row>
    <row r="147" spans="1:4" ht="19.5" customHeight="1">
      <c r="A147" s="33"/>
      <c r="B147" s="33"/>
      <c r="C147" s="33"/>
      <c r="D147" s="106"/>
    </row>
    <row r="148" spans="1:4" ht="19.5" customHeight="1">
      <c r="A148" s="33"/>
      <c r="B148" s="33"/>
      <c r="C148" s="33"/>
      <c r="D148" s="106"/>
    </row>
    <row r="149" spans="1:4" ht="19.5" customHeight="1">
      <c r="A149" s="33"/>
      <c r="B149" s="33"/>
      <c r="C149" s="33"/>
      <c r="D149" s="106"/>
    </row>
    <row r="150" spans="1:4" ht="19.5" customHeight="1">
      <c r="A150" s="33"/>
      <c r="B150" s="33"/>
      <c r="C150" s="33"/>
      <c r="D150" s="106"/>
    </row>
    <row r="151" spans="1:4" ht="19.5" customHeight="1">
      <c r="A151" s="33"/>
      <c r="B151" s="33"/>
      <c r="C151" s="33"/>
      <c r="D151" s="106"/>
    </row>
    <row r="152" spans="1:4" ht="19.5" customHeight="1">
      <c r="A152" s="33"/>
      <c r="B152" s="33"/>
      <c r="C152" s="33"/>
      <c r="D152" s="106"/>
    </row>
    <row r="153" spans="1:4" ht="19.5" customHeight="1">
      <c r="A153" s="33"/>
      <c r="B153" s="33"/>
      <c r="C153" s="33"/>
      <c r="D153" s="106"/>
    </row>
    <row r="154" spans="1:4" ht="19.5" customHeight="1">
      <c r="A154" s="33"/>
      <c r="B154" s="33"/>
      <c r="C154" s="33"/>
      <c r="D154" s="106"/>
    </row>
    <row r="155" spans="1:4" ht="19.5" customHeight="1">
      <c r="A155" s="33"/>
      <c r="B155" s="33"/>
      <c r="C155" s="33"/>
      <c r="D155" s="106"/>
    </row>
    <row r="156" spans="1:4" ht="19.5" customHeight="1">
      <c r="A156" s="33"/>
      <c r="B156" s="33"/>
      <c r="C156" s="33"/>
      <c r="D156" s="106"/>
    </row>
    <row r="157" spans="1:4" ht="19.5" customHeight="1">
      <c r="A157" s="33"/>
      <c r="B157" s="33"/>
      <c r="C157" s="33"/>
      <c r="D157" s="106"/>
    </row>
    <row r="158" spans="1:4" ht="19.5" customHeight="1">
      <c r="A158" s="33"/>
      <c r="B158" s="33"/>
      <c r="C158" s="33"/>
      <c r="D158" s="106"/>
    </row>
    <row r="159" spans="1:4" ht="19.5" customHeight="1">
      <c r="A159" s="33"/>
      <c r="B159" s="33"/>
      <c r="C159" s="33"/>
      <c r="D159" s="106"/>
    </row>
    <row r="160" spans="1:4" ht="19.5" customHeight="1">
      <c r="A160" s="33"/>
      <c r="B160" s="33"/>
      <c r="C160" s="33"/>
      <c r="D160" s="106"/>
    </row>
    <row r="161" spans="1:4" ht="19.5" customHeight="1">
      <c r="A161" s="33"/>
      <c r="B161" s="33"/>
      <c r="C161" s="33"/>
      <c r="D161" s="106"/>
    </row>
    <row r="162" spans="1:4" ht="19.5" customHeight="1">
      <c r="A162" s="33"/>
      <c r="B162" s="33"/>
      <c r="C162" s="33"/>
      <c r="D162" s="106"/>
    </row>
    <row r="163" spans="1:4" ht="19.5" customHeight="1">
      <c r="A163" s="33"/>
      <c r="B163" s="33"/>
      <c r="C163" s="33"/>
      <c r="D163" s="106"/>
    </row>
    <row r="164" spans="1:4" ht="19.5" customHeight="1">
      <c r="A164" s="33"/>
      <c r="B164" s="33"/>
      <c r="C164" s="33"/>
      <c r="D164" s="106"/>
    </row>
    <row r="165" spans="1:4" ht="19.5" customHeight="1">
      <c r="A165" s="33"/>
      <c r="B165" s="33"/>
      <c r="C165" s="33"/>
      <c r="D165" s="106"/>
    </row>
    <row r="166" spans="1:4" ht="19.5" customHeight="1">
      <c r="A166" s="33"/>
      <c r="B166" s="33"/>
      <c r="C166" s="33"/>
      <c r="D166" s="106"/>
    </row>
    <row r="167" spans="1:4" ht="19.5" customHeight="1">
      <c r="A167" s="33"/>
      <c r="B167" s="33"/>
      <c r="C167" s="33"/>
      <c r="D167" s="106"/>
    </row>
    <row r="168" spans="1:4" ht="19.5" customHeight="1">
      <c r="A168" s="33"/>
      <c r="B168" s="33"/>
      <c r="C168" s="33"/>
      <c r="D168" s="106"/>
    </row>
    <row r="169" spans="1:4" ht="19.5" customHeight="1">
      <c r="A169" s="33"/>
      <c r="B169" s="33"/>
      <c r="C169" s="33"/>
      <c r="D169" s="106"/>
    </row>
    <row r="170" spans="1:4" ht="19.5" customHeight="1">
      <c r="A170" s="33"/>
      <c r="B170" s="33"/>
      <c r="C170" s="33"/>
      <c r="D170" s="106"/>
    </row>
    <row r="171" spans="1:4" ht="19.5" customHeight="1">
      <c r="A171" s="33"/>
      <c r="B171" s="33"/>
      <c r="C171" s="33"/>
      <c r="D171" s="106"/>
    </row>
    <row r="172" spans="1:4" ht="19.5" customHeight="1">
      <c r="A172" s="33"/>
      <c r="B172" s="33"/>
      <c r="C172" s="33"/>
      <c r="D172" s="106"/>
    </row>
    <row r="173" spans="1:4" ht="19.5" customHeight="1">
      <c r="A173" s="33"/>
      <c r="B173" s="33"/>
      <c r="C173" s="33"/>
      <c r="D173" s="106"/>
    </row>
    <row r="174" spans="1:4" ht="19.5" customHeight="1">
      <c r="A174" s="33"/>
      <c r="B174" s="33"/>
      <c r="C174" s="33"/>
      <c r="D174" s="106"/>
    </row>
    <row r="175" spans="1:4" ht="19.5" customHeight="1">
      <c r="A175" s="33"/>
      <c r="B175" s="33"/>
      <c r="C175" s="33"/>
      <c r="D175" s="106"/>
    </row>
    <row r="176" spans="1:4" ht="19.5" customHeight="1">
      <c r="A176" s="33"/>
      <c r="B176" s="33"/>
      <c r="C176" s="33"/>
      <c r="D176" s="106"/>
    </row>
    <row r="177" spans="1:4" ht="19.5" customHeight="1">
      <c r="A177" s="33"/>
      <c r="B177" s="33"/>
      <c r="C177" s="33"/>
      <c r="D177" s="106"/>
    </row>
    <row r="178" spans="1:4" ht="19.5" customHeight="1">
      <c r="A178" s="33"/>
      <c r="B178" s="33"/>
      <c r="C178" s="33"/>
      <c r="D178" s="106"/>
    </row>
    <row r="179" spans="1:4" ht="19.5" customHeight="1">
      <c r="A179" s="33"/>
      <c r="B179" s="33"/>
      <c r="C179" s="33"/>
      <c r="D179" s="106"/>
    </row>
    <row r="180" spans="1:4" ht="19.5" customHeight="1">
      <c r="A180" s="33"/>
      <c r="B180" s="33"/>
      <c r="C180" s="33"/>
      <c r="D180" s="106"/>
    </row>
    <row r="181" spans="1:4" ht="19.5" customHeight="1">
      <c r="A181" s="33"/>
      <c r="B181" s="33"/>
      <c r="C181" s="33"/>
      <c r="D181" s="106"/>
    </row>
    <row r="182" spans="1:4" ht="19.5" customHeight="1">
      <c r="A182" s="33"/>
      <c r="B182" s="33"/>
      <c r="C182" s="33"/>
      <c r="D182" s="106"/>
    </row>
    <row r="183" spans="1:4" ht="19.5" customHeight="1">
      <c r="A183" s="33"/>
      <c r="B183" s="33"/>
      <c r="C183" s="33"/>
      <c r="D183" s="106"/>
    </row>
    <row r="184" spans="1:4" ht="19.5" customHeight="1">
      <c r="A184" s="33"/>
      <c r="B184" s="33"/>
      <c r="C184" s="33"/>
      <c r="D184" s="106"/>
    </row>
    <row r="185" spans="1:4" ht="19.5" customHeight="1">
      <c r="A185" s="33"/>
      <c r="B185" s="33"/>
      <c r="C185" s="33"/>
      <c r="D185" s="106"/>
    </row>
    <row r="186" spans="1:4" ht="19.5" customHeight="1">
      <c r="A186" s="33"/>
      <c r="B186" s="33"/>
      <c r="C186" s="33"/>
      <c r="D186" s="106"/>
    </row>
    <row r="187" spans="1:4" ht="19.5" customHeight="1">
      <c r="A187" s="33"/>
      <c r="B187" s="33"/>
      <c r="C187" s="33"/>
      <c r="D187" s="106"/>
    </row>
    <row r="188" spans="1:4" ht="19.5" customHeight="1">
      <c r="A188" s="33"/>
      <c r="B188" s="33"/>
      <c r="C188" s="33"/>
      <c r="D188" s="106"/>
    </row>
    <row r="189" spans="1:4" ht="19.5" customHeight="1">
      <c r="A189" s="33"/>
      <c r="B189" s="33"/>
      <c r="C189" s="33"/>
      <c r="D189" s="106"/>
    </row>
    <row r="190" spans="1:4" ht="19.5" customHeight="1">
      <c r="A190" s="33"/>
      <c r="B190" s="33"/>
      <c r="C190" s="33"/>
      <c r="D190" s="106"/>
    </row>
    <row r="191" spans="1:4" ht="19.5" customHeight="1">
      <c r="A191" s="33"/>
      <c r="B191" s="33"/>
      <c r="C191" s="33"/>
      <c r="D191" s="106"/>
    </row>
    <row r="192" spans="1:4" ht="19.5" customHeight="1">
      <c r="A192" s="33"/>
      <c r="B192" s="33"/>
      <c r="C192" s="33"/>
      <c r="D192" s="106"/>
    </row>
    <row r="193" spans="1:4" ht="19.5" customHeight="1">
      <c r="A193" s="33"/>
      <c r="B193" s="33"/>
      <c r="C193" s="33"/>
      <c r="D193" s="106"/>
    </row>
    <row r="194" spans="1:4" ht="19.5" customHeight="1">
      <c r="A194" s="33"/>
      <c r="B194" s="33"/>
      <c r="C194" s="33"/>
      <c r="D194" s="106"/>
    </row>
    <row r="195" spans="1:4" ht="19.5" customHeight="1">
      <c r="A195" s="33"/>
      <c r="B195" s="33"/>
      <c r="C195" s="33"/>
      <c r="D195" s="106"/>
    </row>
    <row r="196" spans="1:4" ht="19.5" customHeight="1">
      <c r="A196" s="33"/>
      <c r="B196" s="33"/>
      <c r="C196" s="33"/>
      <c r="D196" s="106"/>
    </row>
    <row r="197" spans="1:4" ht="19.5" customHeight="1">
      <c r="A197" s="33"/>
      <c r="B197" s="33"/>
      <c r="C197" s="33"/>
      <c r="D197" s="106"/>
    </row>
    <row r="198" spans="1:4" ht="19.5" customHeight="1">
      <c r="A198" s="33"/>
      <c r="B198" s="33"/>
      <c r="C198" s="33"/>
      <c r="D198" s="106"/>
    </row>
    <row r="199" spans="1:4" ht="19.5" customHeight="1">
      <c r="A199" s="33"/>
      <c r="B199" s="33"/>
      <c r="C199" s="33"/>
      <c r="D199" s="106"/>
    </row>
    <row r="200" spans="1:4" ht="19.5" customHeight="1">
      <c r="A200" s="33"/>
      <c r="B200" s="33"/>
      <c r="C200" s="33"/>
      <c r="D200" s="106"/>
    </row>
    <row r="201" spans="1:4" ht="19.5" customHeight="1">
      <c r="A201" s="33"/>
      <c r="B201" s="33"/>
      <c r="C201" s="33"/>
      <c r="D201" s="106"/>
    </row>
    <row r="202" spans="1:4" ht="19.5" customHeight="1">
      <c r="A202" s="33"/>
      <c r="B202" s="33"/>
      <c r="C202" s="33"/>
      <c r="D202" s="106"/>
    </row>
    <row r="203" spans="1:4" ht="19.5" customHeight="1">
      <c r="A203" s="33"/>
      <c r="B203" s="33"/>
      <c r="C203" s="33"/>
      <c r="D203" s="106"/>
    </row>
    <row r="204" spans="1:4" ht="19.5" customHeight="1">
      <c r="A204" s="33"/>
      <c r="B204" s="33"/>
      <c r="C204" s="33"/>
      <c r="D204" s="106"/>
    </row>
    <row r="205" spans="1:4" ht="19.5" customHeight="1">
      <c r="A205" s="33"/>
      <c r="B205" s="33"/>
      <c r="C205" s="33"/>
      <c r="D205" s="106"/>
    </row>
    <row r="206" spans="1:4" ht="19.5" customHeight="1">
      <c r="A206" s="33"/>
      <c r="B206" s="33"/>
      <c r="C206" s="33"/>
      <c r="D206" s="106"/>
    </row>
    <row r="207" spans="1:4" ht="19.5" customHeight="1">
      <c r="A207" s="33"/>
      <c r="B207" s="33"/>
      <c r="C207" s="33"/>
      <c r="D207" s="106"/>
    </row>
    <row r="208" spans="1:4" ht="19.5" customHeight="1">
      <c r="A208" s="33"/>
      <c r="B208" s="33"/>
      <c r="C208" s="33"/>
      <c r="D208" s="106"/>
    </row>
    <row r="209" spans="1:4" ht="19.5" customHeight="1">
      <c r="A209" s="33"/>
      <c r="B209" s="33"/>
      <c r="C209" s="33"/>
      <c r="D209" s="106"/>
    </row>
    <row r="210" spans="1:4" ht="19.5" customHeight="1">
      <c r="A210" s="33"/>
      <c r="B210" s="33"/>
      <c r="C210" s="33"/>
      <c r="D210" s="106"/>
    </row>
    <row r="211" spans="1:4" ht="19.5" customHeight="1">
      <c r="A211" s="33"/>
      <c r="B211" s="33"/>
      <c r="C211" s="33"/>
      <c r="D211" s="106"/>
    </row>
    <row r="212" spans="1:4" ht="19.5" customHeight="1">
      <c r="A212" s="33"/>
      <c r="B212" s="33"/>
      <c r="C212" s="33"/>
      <c r="D212" s="106"/>
    </row>
    <row r="213" spans="1:4" ht="19.5" customHeight="1">
      <c r="A213" s="33"/>
      <c r="B213" s="33"/>
      <c r="C213" s="33"/>
      <c r="D213" s="106"/>
    </row>
    <row r="214" spans="1:4" ht="19.5" customHeight="1">
      <c r="A214" s="33"/>
      <c r="B214" s="33"/>
      <c r="C214" s="33"/>
      <c r="D214" s="106"/>
    </row>
    <row r="215" spans="1:4" ht="19.5" customHeight="1">
      <c r="A215" s="33"/>
      <c r="B215" s="33"/>
      <c r="C215" s="33"/>
      <c r="D215" s="106"/>
    </row>
    <row r="216" spans="1:4" ht="19.5" customHeight="1">
      <c r="A216" s="33"/>
      <c r="B216" s="33"/>
      <c r="C216" s="33"/>
      <c r="D216" s="106"/>
    </row>
    <row r="217" spans="1:4" ht="19.5" customHeight="1">
      <c r="A217" s="33"/>
      <c r="B217" s="33"/>
      <c r="C217" s="33"/>
      <c r="D217" s="106"/>
    </row>
    <row r="218" spans="1:4" ht="19.5" customHeight="1">
      <c r="A218" s="33"/>
      <c r="B218" s="33"/>
      <c r="C218" s="33"/>
      <c r="D218" s="106"/>
    </row>
    <row r="219" spans="1:4" ht="19.5" customHeight="1">
      <c r="A219" s="33"/>
      <c r="B219" s="33"/>
      <c r="C219" s="33"/>
      <c r="D219" s="106"/>
    </row>
    <row r="220" spans="1:4" ht="19.5" customHeight="1">
      <c r="A220" s="33"/>
      <c r="B220" s="33"/>
      <c r="C220" s="33"/>
      <c r="D220" s="106"/>
    </row>
    <row r="221" spans="1:4" ht="19.5" customHeight="1">
      <c r="A221" s="33"/>
      <c r="B221" s="33"/>
      <c r="C221" s="33"/>
      <c r="D221" s="106"/>
    </row>
    <row r="222" spans="1:4" ht="19.5" customHeight="1">
      <c r="A222" s="33"/>
      <c r="B222" s="33"/>
      <c r="C222" s="33"/>
      <c r="D222" s="106"/>
    </row>
    <row r="223" spans="1:4" ht="19.5" customHeight="1">
      <c r="A223" s="33"/>
      <c r="B223" s="33"/>
      <c r="C223" s="33"/>
      <c r="D223" s="106"/>
    </row>
    <row r="224" spans="1:4" ht="19.5" customHeight="1">
      <c r="A224" s="33"/>
      <c r="B224" s="33"/>
      <c r="C224" s="33"/>
      <c r="D224" s="106"/>
    </row>
    <row r="225" spans="1:4" ht="19.5" customHeight="1">
      <c r="A225" s="33"/>
      <c r="B225" s="33"/>
      <c r="C225" s="33"/>
      <c r="D225" s="106"/>
    </row>
    <row r="226" spans="1:4" ht="19.5" customHeight="1">
      <c r="A226" s="33"/>
      <c r="B226" s="33"/>
      <c r="C226" s="33"/>
      <c r="D226" s="106"/>
    </row>
    <row r="227" spans="1:4" ht="19.5" customHeight="1">
      <c r="A227" s="33"/>
      <c r="B227" s="33"/>
      <c r="C227" s="33"/>
      <c r="D227" s="106"/>
    </row>
    <row r="228" spans="1:4" ht="19.5" customHeight="1">
      <c r="A228" s="33"/>
      <c r="B228" s="33"/>
      <c r="C228" s="33"/>
      <c r="D228" s="106"/>
    </row>
    <row r="229" spans="1:4" ht="19.5" customHeight="1">
      <c r="A229" s="33"/>
      <c r="B229" s="33"/>
      <c r="C229" s="33"/>
      <c r="D229" s="106"/>
    </row>
    <row r="230" spans="1:4" ht="19.5" customHeight="1">
      <c r="A230" s="33"/>
      <c r="B230" s="33"/>
      <c r="C230" s="33"/>
      <c r="D230" s="106"/>
    </row>
    <row r="231" spans="1:4" ht="19.5" customHeight="1">
      <c r="A231" s="33"/>
      <c r="B231" s="33"/>
      <c r="C231" s="33"/>
      <c r="D231" s="106"/>
    </row>
    <row r="232" spans="1:4" ht="19.5" customHeight="1">
      <c r="A232" s="33"/>
      <c r="B232" s="33"/>
      <c r="C232" s="33"/>
      <c r="D232" s="106"/>
    </row>
    <row r="233" spans="1:4" ht="19.5" customHeight="1">
      <c r="A233" s="33"/>
      <c r="B233" s="33"/>
      <c r="C233" s="33"/>
      <c r="D233" s="106"/>
    </row>
    <row r="234" spans="1:4" ht="19.5" customHeight="1">
      <c r="A234" s="33"/>
      <c r="B234" s="33"/>
      <c r="C234" s="33"/>
      <c r="D234" s="106"/>
    </row>
    <row r="235" spans="1:4" ht="19.5" customHeight="1">
      <c r="A235" s="33"/>
      <c r="B235" s="33"/>
      <c r="C235" s="33"/>
      <c r="D235" s="106"/>
    </row>
    <row r="236" spans="1:4" ht="19.5" customHeight="1">
      <c r="A236" s="33"/>
      <c r="B236" s="33"/>
      <c r="C236" s="33"/>
      <c r="D236" s="106"/>
    </row>
    <row r="237" spans="1:4" ht="19.5" customHeight="1">
      <c r="A237" s="33"/>
      <c r="B237" s="33"/>
      <c r="C237" s="33"/>
      <c r="D237" s="106"/>
    </row>
    <row r="238" spans="1:4" ht="19.5" customHeight="1">
      <c r="A238" s="33"/>
      <c r="B238" s="33"/>
      <c r="C238" s="33"/>
      <c r="D238" s="106"/>
    </row>
    <row r="239" spans="1:4" ht="19.5" customHeight="1">
      <c r="A239" s="33"/>
      <c r="B239" s="33"/>
      <c r="C239" s="33"/>
      <c r="D239" s="106"/>
    </row>
    <row r="240" spans="1:4" ht="19.5" customHeight="1">
      <c r="A240" s="33"/>
      <c r="B240" s="33"/>
      <c r="C240" s="33"/>
      <c r="D240" s="106"/>
    </row>
    <row r="241" spans="1:4" ht="19.5" customHeight="1">
      <c r="A241" s="33"/>
      <c r="B241" s="33"/>
      <c r="C241" s="33"/>
      <c r="D241" s="106"/>
    </row>
    <row r="242" spans="1:4" ht="19.5" customHeight="1">
      <c r="A242" s="33"/>
      <c r="B242" s="33"/>
      <c r="C242" s="33"/>
      <c r="D242" s="106"/>
    </row>
    <row r="243" spans="1:4" ht="19.5" customHeight="1">
      <c r="A243" s="33"/>
      <c r="B243" s="33"/>
      <c r="C243" s="33"/>
      <c r="D243" s="106"/>
    </row>
    <row r="244" spans="1:4" ht="19.5" customHeight="1">
      <c r="A244" s="33"/>
      <c r="B244" s="33"/>
      <c r="C244" s="33"/>
      <c r="D244" s="106"/>
    </row>
    <row r="245" spans="1:4" ht="19.5" customHeight="1">
      <c r="A245" s="33"/>
      <c r="B245" s="33"/>
      <c r="C245" s="33"/>
      <c r="D245" s="106"/>
    </row>
    <row r="246" spans="1:4" ht="19.5" customHeight="1">
      <c r="A246" s="33"/>
      <c r="B246" s="33"/>
      <c r="C246" s="33"/>
      <c r="D246" s="106"/>
    </row>
    <row r="247" spans="1:4" ht="19.5" customHeight="1">
      <c r="A247" s="33"/>
      <c r="B247" s="33"/>
      <c r="C247" s="33"/>
      <c r="D247" s="106"/>
    </row>
    <row r="248" spans="1:4" ht="19.5" customHeight="1">
      <c r="A248" s="33"/>
      <c r="B248" s="33"/>
      <c r="C248" s="33"/>
      <c r="D248" s="106"/>
    </row>
    <row r="249" spans="1:4" ht="19.5" customHeight="1">
      <c r="A249" s="33"/>
      <c r="B249" s="33"/>
      <c r="C249" s="33"/>
      <c r="D249" s="106"/>
    </row>
    <row r="250" spans="1:4" ht="19.5" customHeight="1">
      <c r="A250" s="33"/>
      <c r="B250" s="33"/>
      <c r="C250" s="33"/>
      <c r="D250" s="106"/>
    </row>
    <row r="251" spans="1:4" ht="19.5" customHeight="1">
      <c r="A251" s="33"/>
      <c r="B251" s="33"/>
      <c r="C251" s="33"/>
      <c r="D251" s="106"/>
    </row>
    <row r="252" spans="1:4" ht="19.5" customHeight="1">
      <c r="A252" s="33"/>
      <c r="B252" s="33"/>
      <c r="C252" s="33"/>
      <c r="D252" s="106"/>
    </row>
    <row r="253" spans="1:4" ht="19.5" customHeight="1">
      <c r="A253" s="33"/>
      <c r="B253" s="33"/>
      <c r="C253" s="33"/>
      <c r="D253" s="106"/>
    </row>
    <row r="254" spans="1:4" ht="19.5" customHeight="1">
      <c r="A254" s="33"/>
      <c r="B254" s="33"/>
      <c r="C254" s="33"/>
      <c r="D254" s="106"/>
    </row>
    <row r="255" spans="1:4" ht="19.5" customHeight="1">
      <c r="A255" s="33"/>
      <c r="B255" s="33"/>
      <c r="C255" s="33"/>
      <c r="D255" s="106"/>
    </row>
    <row r="256" spans="1:4" ht="19.5" customHeight="1">
      <c r="A256" s="33"/>
      <c r="B256" s="33"/>
      <c r="C256" s="33"/>
      <c r="D256" s="106"/>
    </row>
    <row r="257" spans="1:4" ht="19.5" customHeight="1">
      <c r="A257" s="33"/>
      <c r="B257" s="33"/>
      <c r="C257" s="33"/>
      <c r="D257" s="106"/>
    </row>
    <row r="258" spans="1:4" ht="19.5" customHeight="1">
      <c r="A258" s="32"/>
      <c r="B258" s="32"/>
      <c r="C258" s="33"/>
      <c r="D258" s="107"/>
    </row>
    <row r="259" spans="1:4" ht="19.5" customHeight="1">
      <c r="A259" s="32"/>
      <c r="B259" s="32"/>
      <c r="C259" s="33"/>
      <c r="D259" s="107"/>
    </row>
    <row r="260" spans="1:4" ht="19.5" customHeight="1">
      <c r="A260" s="32"/>
      <c r="B260" s="32"/>
      <c r="C260" s="33"/>
      <c r="D260" s="107"/>
    </row>
    <row r="261" spans="1:4" ht="19.5" customHeight="1">
      <c r="A261" s="32"/>
      <c r="B261" s="32"/>
      <c r="C261" s="33"/>
      <c r="D261" s="107"/>
    </row>
    <row r="262" spans="1:4" ht="19.5" customHeight="1">
      <c r="A262" s="32"/>
      <c r="B262" s="32"/>
      <c r="C262" s="32"/>
      <c r="D262" s="107"/>
    </row>
    <row r="263" spans="1:4" ht="19.5" customHeight="1">
      <c r="A263" s="32"/>
      <c r="B263" s="32"/>
      <c r="C263" s="32"/>
      <c r="D263" s="107"/>
    </row>
    <row r="264" spans="1:4" ht="19.5" customHeight="1">
      <c r="A264" s="32"/>
      <c r="B264" s="32"/>
      <c r="C264" s="32"/>
      <c r="D264" s="107"/>
    </row>
    <row r="265" spans="1:4" ht="19.5" customHeight="1">
      <c r="A265" s="32"/>
      <c r="B265" s="32"/>
      <c r="C265" s="32"/>
      <c r="D265" s="107"/>
    </row>
    <row r="266" spans="1:4" ht="19.5" customHeight="1">
      <c r="A266" s="32"/>
      <c r="B266" s="32"/>
      <c r="C266" s="32"/>
      <c r="D266" s="107"/>
    </row>
    <row r="267" spans="1:4" ht="19.5" customHeight="1">
      <c r="A267" s="32"/>
      <c r="B267" s="32"/>
      <c r="C267" s="32"/>
      <c r="D267" s="107"/>
    </row>
    <row r="268" spans="1:4" ht="19.5" customHeight="1">
      <c r="A268" s="32"/>
      <c r="B268" s="32"/>
      <c r="C268" s="32"/>
      <c r="D268" s="107"/>
    </row>
    <row r="269" spans="1:4" ht="19.5" customHeight="1">
      <c r="A269" s="32"/>
      <c r="B269" s="32"/>
      <c r="C269" s="32"/>
      <c r="D269" s="107"/>
    </row>
    <row r="270" spans="1:4" ht="19.5" customHeight="1">
      <c r="A270" s="32"/>
      <c r="B270" s="32"/>
      <c r="C270" s="32"/>
      <c r="D270" s="107"/>
    </row>
    <row r="271" spans="1:4" ht="19.5" customHeight="1">
      <c r="A271" s="32"/>
      <c r="B271" s="32"/>
      <c r="C271" s="32"/>
      <c r="D271" s="107"/>
    </row>
    <row r="272" spans="1:4" ht="19.5" customHeight="1">
      <c r="A272" s="32"/>
      <c r="B272" s="32"/>
      <c r="C272" s="32"/>
      <c r="D272" s="107"/>
    </row>
    <row r="273" spans="1:4" ht="19.5" customHeight="1">
      <c r="A273" s="32"/>
      <c r="B273" s="32"/>
      <c r="C273" s="32"/>
      <c r="D273" s="107"/>
    </row>
    <row r="274" spans="1:4" ht="19.5" customHeight="1">
      <c r="A274" s="32"/>
      <c r="B274" s="32"/>
      <c r="C274" s="32"/>
      <c r="D274" s="107"/>
    </row>
    <row r="275" spans="1:4" ht="19.5" customHeight="1">
      <c r="A275" s="32"/>
      <c r="B275" s="32"/>
      <c r="C275" s="32"/>
      <c r="D275" s="107"/>
    </row>
    <row r="276" spans="1:4" ht="19.5" customHeight="1">
      <c r="A276" s="32"/>
      <c r="B276" s="32"/>
      <c r="C276" s="32"/>
      <c r="D276" s="107"/>
    </row>
    <row r="277" spans="1:4" ht="19.5" customHeight="1">
      <c r="A277" s="32"/>
      <c r="B277" s="32"/>
      <c r="C277" s="32"/>
      <c r="D277" s="107"/>
    </row>
    <row r="278" spans="1:4" ht="19.5" customHeight="1">
      <c r="A278" s="32"/>
      <c r="B278" s="32"/>
      <c r="C278" s="32"/>
      <c r="D278" s="107"/>
    </row>
    <row r="279" spans="1:4" ht="19.5" customHeight="1">
      <c r="A279" s="32"/>
      <c r="B279" s="32"/>
      <c r="C279" s="32"/>
      <c r="D279" s="107"/>
    </row>
    <row r="280" spans="1:4" ht="19.5" customHeight="1">
      <c r="A280" s="32"/>
      <c r="B280" s="32"/>
      <c r="C280" s="32"/>
      <c r="D280" s="107"/>
    </row>
    <row r="281" spans="1:4" ht="19.5" customHeight="1">
      <c r="A281" s="32"/>
      <c r="B281" s="32"/>
      <c r="C281" s="32"/>
      <c r="D281" s="107"/>
    </row>
    <row r="282" spans="1:4" ht="19.5" customHeight="1">
      <c r="A282" s="32"/>
      <c r="B282" s="32"/>
      <c r="C282" s="32"/>
      <c r="D282" s="107"/>
    </row>
    <row r="283" spans="1:4" ht="19.5" customHeight="1">
      <c r="A283" s="32"/>
      <c r="B283" s="32"/>
      <c r="C283" s="32"/>
      <c r="D283" s="107"/>
    </row>
    <row r="284" spans="1:4" ht="19.5" customHeight="1">
      <c r="A284" s="32"/>
      <c r="B284" s="32"/>
      <c r="C284" s="32"/>
      <c r="D284" s="107"/>
    </row>
    <row r="285" spans="1:4" ht="19.5" customHeight="1">
      <c r="A285" s="32"/>
      <c r="B285" s="32"/>
      <c r="C285" s="32"/>
      <c r="D285" s="107"/>
    </row>
    <row r="286" spans="1:4" ht="19.5" customHeight="1">
      <c r="A286" s="32"/>
      <c r="B286" s="32"/>
      <c r="C286" s="32"/>
      <c r="D286" s="107"/>
    </row>
    <row r="287" spans="1:4" ht="19.5" customHeight="1">
      <c r="A287" s="32"/>
      <c r="B287" s="32"/>
      <c r="C287" s="32"/>
      <c r="D287" s="107"/>
    </row>
    <row r="288" spans="1:4" ht="19.5" customHeight="1">
      <c r="A288" s="32"/>
      <c r="B288" s="32"/>
      <c r="C288" s="32"/>
      <c r="D288" s="107"/>
    </row>
    <row r="289" spans="1:4" ht="19.5" customHeight="1">
      <c r="A289" s="32"/>
      <c r="B289" s="32"/>
      <c r="C289" s="32"/>
      <c r="D289" s="107"/>
    </row>
    <row r="290" spans="1:4" ht="19.5" customHeight="1">
      <c r="A290" s="32"/>
      <c r="B290" s="32"/>
      <c r="C290" s="32"/>
      <c r="D290" s="107"/>
    </row>
    <row r="291" spans="1:4" ht="19.5" customHeight="1">
      <c r="A291" s="32"/>
      <c r="B291" s="32"/>
      <c r="C291" s="32"/>
      <c r="D291" s="107"/>
    </row>
    <row r="292" spans="1:4" ht="19.5" customHeight="1">
      <c r="A292" s="32"/>
      <c r="B292" s="32"/>
      <c r="C292" s="32"/>
      <c r="D292" s="107"/>
    </row>
    <row r="293" spans="1:4" ht="19.5" customHeight="1">
      <c r="A293" s="32"/>
      <c r="B293" s="32"/>
      <c r="C293" s="32"/>
      <c r="D293" s="107"/>
    </row>
    <row r="294" spans="1:4" ht="19.5" customHeight="1">
      <c r="A294" s="32"/>
      <c r="B294" s="32"/>
      <c r="C294" s="32"/>
      <c r="D294" s="107"/>
    </row>
    <row r="295" spans="1:4" ht="19.5" customHeight="1">
      <c r="A295" s="32"/>
      <c r="B295" s="32"/>
      <c r="C295" s="32"/>
      <c r="D295" s="107"/>
    </row>
    <row r="296" spans="1:4" ht="19.5" customHeight="1">
      <c r="A296" s="32"/>
      <c r="B296" s="32"/>
      <c r="C296" s="32"/>
      <c r="D296" s="107"/>
    </row>
    <row r="297" spans="1:4" ht="19.5" customHeight="1">
      <c r="A297" s="32"/>
      <c r="B297" s="32"/>
      <c r="C297" s="32"/>
      <c r="D297" s="107"/>
    </row>
    <row r="298" spans="1:4" ht="19.5" customHeight="1">
      <c r="A298" s="32"/>
      <c r="B298" s="32"/>
      <c r="C298" s="32"/>
      <c r="D298" s="107"/>
    </row>
    <row r="299" spans="1:4" ht="19.5" customHeight="1">
      <c r="A299" s="32"/>
      <c r="B299" s="32"/>
      <c r="C299" s="32"/>
      <c r="D299" s="107"/>
    </row>
    <row r="300" spans="1:4" ht="19.5" customHeight="1">
      <c r="A300" s="32"/>
      <c r="B300" s="32"/>
      <c r="C300" s="32"/>
      <c r="D300" s="107"/>
    </row>
    <row r="301" spans="1:4" ht="19.5" customHeight="1">
      <c r="A301" s="32"/>
      <c r="B301" s="32"/>
      <c r="C301" s="32"/>
      <c r="D301" s="107"/>
    </row>
    <row r="302" spans="1:4" ht="19.5" customHeight="1">
      <c r="A302" s="32"/>
      <c r="B302" s="32"/>
      <c r="C302" s="32"/>
      <c r="D302" s="107"/>
    </row>
    <row r="303" spans="1:4" ht="19.5" customHeight="1">
      <c r="A303" s="32"/>
      <c r="B303" s="32"/>
      <c r="C303" s="32"/>
      <c r="D303" s="107"/>
    </row>
    <row r="304" spans="1:4" ht="19.5" customHeight="1">
      <c r="A304" s="32"/>
      <c r="B304" s="32"/>
      <c r="C304" s="32"/>
      <c r="D304" s="107"/>
    </row>
    <row r="305" spans="1:4" ht="19.5" customHeight="1">
      <c r="A305" s="32"/>
      <c r="B305" s="32"/>
      <c r="C305" s="32"/>
      <c r="D305" s="107"/>
    </row>
    <row r="306" spans="1:4" ht="19.5" customHeight="1">
      <c r="A306" s="32"/>
      <c r="B306" s="32"/>
      <c r="C306" s="32"/>
      <c r="D306" s="107"/>
    </row>
    <row r="307" spans="1:4" ht="19.5" customHeight="1">
      <c r="A307" s="32"/>
      <c r="B307" s="32"/>
      <c r="C307" s="32"/>
      <c r="D307" s="107"/>
    </row>
    <row r="308" spans="1:4" ht="19.5" customHeight="1">
      <c r="A308" s="32"/>
      <c r="B308" s="32"/>
      <c r="C308" s="32"/>
      <c r="D308" s="107"/>
    </row>
    <row r="309" spans="1:4" ht="19.5" customHeight="1">
      <c r="A309" s="32"/>
      <c r="B309" s="32"/>
      <c r="C309" s="32"/>
      <c r="D309" s="107"/>
    </row>
    <row r="310" spans="1:4" ht="19.5" customHeight="1">
      <c r="A310" s="32"/>
      <c r="B310" s="32"/>
      <c r="C310" s="32"/>
      <c r="D310" s="107"/>
    </row>
    <row r="311" spans="1:4" ht="19.5" customHeight="1">
      <c r="A311" s="32"/>
      <c r="B311" s="32"/>
      <c r="C311" s="32"/>
      <c r="D311" s="107"/>
    </row>
    <row r="312" spans="1:4" ht="19.5" customHeight="1">
      <c r="A312" s="32"/>
      <c r="B312" s="32"/>
      <c r="C312" s="32"/>
      <c r="D312" s="107"/>
    </row>
    <row r="313" spans="1:4" ht="19.5" customHeight="1">
      <c r="A313" s="32"/>
      <c r="B313" s="32"/>
      <c r="C313" s="32"/>
      <c r="D313" s="107"/>
    </row>
    <row r="314" spans="1:4" ht="19.5" customHeight="1">
      <c r="A314" s="32"/>
      <c r="B314" s="32"/>
      <c r="C314" s="32"/>
      <c r="D314" s="107"/>
    </row>
    <row r="315" spans="1:4" ht="19.5" customHeight="1">
      <c r="A315" s="32"/>
      <c r="B315" s="32"/>
      <c r="C315" s="32"/>
      <c r="D315" s="107"/>
    </row>
    <row r="316" spans="1:4" ht="19.5" customHeight="1">
      <c r="A316" s="32"/>
      <c r="B316" s="32"/>
      <c r="C316" s="32"/>
      <c r="D316" s="107"/>
    </row>
    <row r="317" spans="1:4" ht="19.5" customHeight="1">
      <c r="A317" s="32"/>
      <c r="B317" s="32"/>
      <c r="C317" s="32"/>
      <c r="D317" s="107"/>
    </row>
    <row r="318" spans="1:4" ht="19.5" customHeight="1">
      <c r="A318" s="32"/>
      <c r="B318" s="32"/>
      <c r="C318" s="32"/>
      <c r="D318" s="107"/>
    </row>
    <row r="319" spans="1:4" ht="19.5" customHeight="1">
      <c r="A319" s="32"/>
      <c r="B319" s="32"/>
      <c r="C319" s="32"/>
      <c r="D319" s="107"/>
    </row>
    <row r="320" spans="1:4" ht="19.5" customHeight="1">
      <c r="A320" s="32"/>
      <c r="B320" s="32"/>
      <c r="C320" s="32"/>
      <c r="D320" s="107"/>
    </row>
    <row r="321" spans="1:4" ht="19.5" customHeight="1">
      <c r="A321" s="32"/>
      <c r="B321" s="32"/>
      <c r="C321" s="32"/>
      <c r="D321" s="107"/>
    </row>
    <row r="322" spans="1:4" ht="19.5" customHeight="1">
      <c r="A322" s="32"/>
      <c r="B322" s="32"/>
      <c r="C322" s="32"/>
      <c r="D322" s="107"/>
    </row>
    <row r="323" spans="1:4" ht="19.5" customHeight="1">
      <c r="A323" s="32"/>
      <c r="B323" s="32"/>
      <c r="C323" s="32"/>
      <c r="D323" s="107"/>
    </row>
    <row r="324" spans="1:4" ht="19.5" customHeight="1">
      <c r="A324" s="32"/>
      <c r="B324" s="32"/>
      <c r="C324" s="32"/>
      <c r="D324" s="107"/>
    </row>
    <row r="325" spans="1:4" ht="19.5" customHeight="1">
      <c r="A325" s="32"/>
      <c r="B325" s="32"/>
      <c r="C325" s="32"/>
      <c r="D325" s="107"/>
    </row>
    <row r="326" spans="1:4" ht="19.5" customHeight="1">
      <c r="A326" s="32"/>
      <c r="B326" s="32"/>
      <c r="C326" s="32"/>
      <c r="D326" s="107"/>
    </row>
    <row r="327" spans="1:4" ht="19.5" customHeight="1">
      <c r="A327" s="32"/>
      <c r="B327" s="32"/>
      <c r="C327" s="32"/>
      <c r="D327" s="107"/>
    </row>
    <row r="328" spans="1:4" ht="19.5" customHeight="1">
      <c r="A328" s="32"/>
      <c r="B328" s="32"/>
      <c r="C328" s="32"/>
      <c r="D328" s="107"/>
    </row>
    <row r="329" spans="1:4" ht="19.5" customHeight="1">
      <c r="A329" s="32"/>
      <c r="B329" s="32"/>
      <c r="C329" s="32"/>
      <c r="D329" s="107"/>
    </row>
    <row r="330" spans="1:4" ht="19.5" customHeight="1">
      <c r="A330" s="32"/>
      <c r="B330" s="32"/>
      <c r="C330" s="32"/>
      <c r="D330" s="107"/>
    </row>
    <row r="331" spans="1:4" ht="19.5" customHeight="1">
      <c r="A331" s="32"/>
      <c r="B331" s="32"/>
      <c r="C331" s="32"/>
      <c r="D331" s="107"/>
    </row>
    <row r="332" spans="1:4" ht="19.5" customHeight="1">
      <c r="A332" s="32"/>
      <c r="B332" s="32"/>
      <c r="C332" s="32"/>
      <c r="D332" s="107"/>
    </row>
    <row r="333" spans="1:4" ht="19.5" customHeight="1">
      <c r="A333" s="32"/>
      <c r="B333" s="32"/>
      <c r="C333" s="32"/>
      <c r="D333" s="107"/>
    </row>
    <row r="334" spans="1:4" ht="19.5" customHeight="1">
      <c r="A334" s="32"/>
      <c r="B334" s="32"/>
      <c r="C334" s="32"/>
      <c r="D334" s="107"/>
    </row>
    <row r="335" spans="1:4" ht="19.5" customHeight="1">
      <c r="A335" s="32"/>
      <c r="B335" s="32"/>
      <c r="C335" s="32"/>
      <c r="D335" s="107"/>
    </row>
    <row r="336" spans="1:4" ht="19.5" customHeight="1">
      <c r="A336" s="32"/>
      <c r="B336" s="32"/>
      <c r="C336" s="32"/>
      <c r="D336" s="107"/>
    </row>
    <row r="337" spans="1:4" ht="19.5" customHeight="1">
      <c r="A337" s="32"/>
      <c r="B337" s="32"/>
      <c r="C337" s="32"/>
      <c r="D337" s="107"/>
    </row>
    <row r="338" spans="1:4" ht="19.5" customHeight="1">
      <c r="A338" s="32"/>
      <c r="B338" s="32"/>
      <c r="C338" s="32"/>
      <c r="D338" s="107"/>
    </row>
    <row r="339" spans="1:4" ht="19.5" customHeight="1">
      <c r="A339" s="32"/>
      <c r="B339" s="32"/>
      <c r="C339" s="32"/>
      <c r="D339" s="107"/>
    </row>
    <row r="340" spans="1:4" ht="19.5" customHeight="1">
      <c r="A340" s="32"/>
      <c r="B340" s="32"/>
      <c r="C340" s="32"/>
      <c r="D340" s="107"/>
    </row>
    <row r="341" spans="1:4" ht="19.5" customHeight="1">
      <c r="A341" s="32"/>
      <c r="B341" s="32"/>
      <c r="C341" s="32"/>
      <c r="D341" s="107"/>
    </row>
    <row r="342" spans="1:4" ht="19.5" customHeight="1">
      <c r="A342" s="32"/>
      <c r="B342" s="32"/>
      <c r="C342" s="32"/>
      <c r="D342" s="107"/>
    </row>
    <row r="343" spans="1:4" ht="19.5" customHeight="1">
      <c r="A343" s="32"/>
      <c r="B343" s="32"/>
      <c r="C343" s="32"/>
      <c r="D343" s="107"/>
    </row>
    <row r="344" spans="1:4" ht="19.5" customHeight="1">
      <c r="A344" s="32"/>
      <c r="B344" s="32"/>
      <c r="C344" s="32"/>
      <c r="D344" s="107"/>
    </row>
    <row r="345" spans="1:4" ht="19.5" customHeight="1">
      <c r="A345" s="32"/>
      <c r="B345" s="32"/>
      <c r="C345" s="32"/>
      <c r="D345" s="107"/>
    </row>
    <row r="346" spans="1:4" ht="19.5" customHeight="1">
      <c r="A346" s="32"/>
      <c r="B346" s="32"/>
      <c r="C346" s="32"/>
      <c r="D346" s="107"/>
    </row>
    <row r="347" spans="1:4" ht="19.5" customHeight="1">
      <c r="A347" s="32"/>
      <c r="B347" s="32"/>
      <c r="C347" s="32"/>
      <c r="D347" s="107"/>
    </row>
    <row r="348" spans="1:4" ht="19.5" customHeight="1">
      <c r="A348" s="32"/>
      <c r="B348" s="32"/>
      <c r="C348" s="32"/>
      <c r="D348" s="107"/>
    </row>
    <row r="349" spans="1:4" ht="19.5" customHeight="1">
      <c r="A349" s="32"/>
      <c r="B349" s="32"/>
      <c r="C349" s="32"/>
      <c r="D349" s="107"/>
    </row>
    <row r="350" spans="1:4" ht="19.5" customHeight="1">
      <c r="A350" s="32"/>
      <c r="B350" s="32"/>
      <c r="C350" s="32"/>
      <c r="D350" s="107"/>
    </row>
    <row r="351" spans="1:4" ht="19.5" customHeight="1">
      <c r="A351" s="32"/>
      <c r="B351" s="32"/>
      <c r="C351" s="32"/>
      <c r="D351" s="107"/>
    </row>
    <row r="352" spans="1:4" ht="19.5" customHeight="1">
      <c r="A352" s="32"/>
      <c r="B352" s="32"/>
      <c r="C352" s="32"/>
      <c r="D352" s="107"/>
    </row>
    <row r="353" spans="1:4" ht="19.5" customHeight="1">
      <c r="A353" s="32"/>
      <c r="B353" s="32"/>
      <c r="C353" s="32"/>
      <c r="D353" s="107"/>
    </row>
    <row r="354" spans="1:4" ht="19.5" customHeight="1">
      <c r="A354" s="32"/>
      <c r="B354" s="32"/>
      <c r="C354" s="32"/>
      <c r="D354" s="107"/>
    </row>
    <row r="355" spans="1:4" ht="19.5" customHeight="1">
      <c r="A355" s="32"/>
      <c r="B355" s="32"/>
      <c r="C355" s="32"/>
      <c r="D355" s="107"/>
    </row>
    <row r="356" spans="1:4" ht="19.5" customHeight="1">
      <c r="A356" s="32"/>
      <c r="B356" s="32"/>
      <c r="C356" s="32"/>
      <c r="D356" s="107"/>
    </row>
    <row r="357" spans="1:4" ht="19.5" customHeight="1">
      <c r="A357" s="32"/>
      <c r="B357" s="32"/>
      <c r="C357" s="32"/>
      <c r="D357" s="107"/>
    </row>
    <row r="358" spans="1:4" ht="19.5" customHeight="1">
      <c r="A358" s="32"/>
      <c r="B358" s="32"/>
      <c r="C358" s="32"/>
      <c r="D358" s="107"/>
    </row>
    <row r="359" spans="1:4" ht="19.5" customHeight="1">
      <c r="A359" s="32"/>
      <c r="B359" s="32"/>
      <c r="C359" s="32"/>
      <c r="D359" s="107"/>
    </row>
    <row r="360" spans="1:4" ht="19.5" customHeight="1">
      <c r="A360" s="32"/>
      <c r="B360" s="32"/>
      <c r="C360" s="32"/>
      <c r="D360" s="107"/>
    </row>
    <row r="361" spans="1:4" ht="19.5" customHeight="1">
      <c r="A361" s="32"/>
      <c r="B361" s="32"/>
      <c r="C361" s="32"/>
      <c r="D361" s="107"/>
    </row>
    <row r="362" spans="1:4" ht="19.5" customHeight="1">
      <c r="A362" s="32"/>
      <c r="B362" s="32"/>
      <c r="C362" s="32"/>
      <c r="D362" s="107"/>
    </row>
    <row r="363" spans="1:4" ht="19.5" customHeight="1">
      <c r="A363" s="32"/>
      <c r="B363" s="32"/>
      <c r="C363" s="32"/>
      <c r="D363" s="107"/>
    </row>
    <row r="364" spans="1:4" ht="19.5" customHeight="1">
      <c r="A364" s="32"/>
      <c r="B364" s="32"/>
      <c r="C364" s="32"/>
      <c r="D364" s="107"/>
    </row>
    <row r="365" spans="1:4" ht="19.5" customHeight="1">
      <c r="A365" s="32"/>
      <c r="B365" s="32"/>
      <c r="C365" s="32"/>
      <c r="D365" s="107"/>
    </row>
    <row r="366" spans="1:4" ht="19.5" customHeight="1">
      <c r="A366" s="32"/>
      <c r="B366" s="32"/>
      <c r="C366" s="32"/>
      <c r="D366" s="107"/>
    </row>
    <row r="367" spans="1:4" ht="19.5" customHeight="1">
      <c r="A367" s="32"/>
      <c r="B367" s="32"/>
      <c r="C367" s="32"/>
      <c r="D367" s="107"/>
    </row>
    <row r="368" spans="1:4" ht="19.5" customHeight="1">
      <c r="A368" s="32"/>
      <c r="B368" s="32"/>
      <c r="C368" s="32"/>
      <c r="D368" s="107"/>
    </row>
    <row r="369" spans="1:4" ht="19.5" customHeight="1">
      <c r="A369" s="32"/>
      <c r="B369" s="32"/>
      <c r="C369" s="32"/>
      <c r="D369" s="107"/>
    </row>
    <row r="370" spans="1:4" ht="19.5" customHeight="1">
      <c r="A370" s="32"/>
      <c r="B370" s="32"/>
      <c r="C370" s="32"/>
      <c r="D370" s="107"/>
    </row>
    <row r="371" spans="1:4" ht="19.5" customHeight="1">
      <c r="A371" s="32"/>
      <c r="B371" s="32"/>
      <c r="C371" s="32"/>
      <c r="D371" s="107"/>
    </row>
    <row r="372" spans="1:4" ht="19.5" customHeight="1">
      <c r="A372" s="32"/>
      <c r="B372" s="32"/>
      <c r="C372" s="32"/>
      <c r="D372" s="107"/>
    </row>
    <row r="373" spans="1:4" ht="19.5" customHeight="1">
      <c r="A373" s="32"/>
      <c r="B373" s="32"/>
      <c r="C373" s="32"/>
      <c r="D373" s="107"/>
    </row>
    <row r="374" spans="1:4" ht="19.5" customHeight="1">
      <c r="A374" s="32"/>
      <c r="B374" s="32"/>
      <c r="C374" s="32"/>
      <c r="D374" s="107"/>
    </row>
    <row r="375" spans="1:4" ht="19.5" customHeight="1">
      <c r="A375" s="32"/>
      <c r="B375" s="32"/>
      <c r="C375" s="32"/>
      <c r="D375" s="107"/>
    </row>
    <row r="376" spans="1:4" ht="19.5" customHeight="1">
      <c r="A376" s="32"/>
      <c r="B376" s="32"/>
      <c r="C376" s="32"/>
      <c r="D376" s="107"/>
    </row>
    <row r="377" spans="1:4" ht="19.5" customHeight="1">
      <c r="A377" s="32"/>
      <c r="B377" s="32"/>
      <c r="C377" s="32"/>
      <c r="D377" s="107"/>
    </row>
    <row r="378" spans="1:4" ht="19.5" customHeight="1">
      <c r="A378" s="32"/>
      <c r="B378" s="32"/>
      <c r="C378" s="32"/>
      <c r="D378" s="107"/>
    </row>
    <row r="379" spans="1:4" ht="19.5" customHeight="1">
      <c r="A379" s="32"/>
      <c r="B379" s="32"/>
      <c r="C379" s="32"/>
      <c r="D379" s="107"/>
    </row>
    <row r="380" spans="1:4" ht="19.5" customHeight="1">
      <c r="A380" s="32"/>
      <c r="B380" s="32"/>
      <c r="C380" s="32"/>
      <c r="D380" s="107"/>
    </row>
    <row r="381" spans="1:4" ht="19.5" customHeight="1">
      <c r="A381" s="32"/>
      <c r="B381" s="32"/>
      <c r="C381" s="32"/>
      <c r="D381" s="107"/>
    </row>
    <row r="382" spans="1:4" ht="19.5" customHeight="1">
      <c r="A382" s="32"/>
      <c r="B382" s="32"/>
      <c r="C382" s="32"/>
      <c r="D382" s="107"/>
    </row>
    <row r="383" spans="1:4" ht="19.5" customHeight="1">
      <c r="A383" s="32"/>
      <c r="B383" s="32"/>
      <c r="C383" s="32"/>
      <c r="D383" s="107"/>
    </row>
    <row r="384" spans="1:4" ht="19.5" customHeight="1">
      <c r="A384" s="32"/>
      <c r="B384" s="32"/>
      <c r="C384" s="32"/>
      <c r="D384" s="107"/>
    </row>
    <row r="385" spans="1:4" ht="19.5" customHeight="1">
      <c r="A385" s="32"/>
      <c r="B385" s="32"/>
      <c r="C385" s="32"/>
      <c r="D385" s="107"/>
    </row>
    <row r="386" spans="1:4" ht="19.5" customHeight="1">
      <c r="A386" s="32"/>
      <c r="B386" s="32"/>
      <c r="C386" s="32"/>
      <c r="D386" s="107"/>
    </row>
    <row r="387" spans="1:4" ht="19.5" customHeight="1">
      <c r="A387" s="32"/>
      <c r="B387" s="32"/>
      <c r="C387" s="32"/>
      <c r="D387" s="107"/>
    </row>
    <row r="388" spans="1:4" ht="19.5" customHeight="1">
      <c r="A388" s="32"/>
      <c r="B388" s="32"/>
      <c r="C388" s="32"/>
      <c r="D388" s="107"/>
    </row>
    <row r="389" spans="1:4" ht="19.5" customHeight="1">
      <c r="A389" s="32"/>
      <c r="B389" s="32"/>
      <c r="C389" s="32"/>
      <c r="D389" s="107"/>
    </row>
    <row r="390" spans="1:4" ht="19.5" customHeight="1">
      <c r="A390" s="32"/>
      <c r="B390" s="32"/>
      <c r="C390" s="32"/>
      <c r="D390" s="107"/>
    </row>
    <row r="391" spans="1:4" ht="19.5" customHeight="1">
      <c r="A391" s="32"/>
      <c r="B391" s="32"/>
      <c r="C391" s="32"/>
      <c r="D391" s="107"/>
    </row>
    <row r="392" spans="1:4" ht="19.5" customHeight="1">
      <c r="A392" s="32"/>
      <c r="B392" s="32"/>
      <c r="C392" s="32"/>
      <c r="D392" s="107"/>
    </row>
    <row r="393" spans="1:4" ht="19.5" customHeight="1">
      <c r="A393" s="32"/>
      <c r="B393" s="32"/>
      <c r="C393" s="32"/>
      <c r="D393" s="107"/>
    </row>
    <row r="394" spans="1:4" ht="19.5" customHeight="1">
      <c r="A394" s="32"/>
      <c r="B394" s="32"/>
      <c r="C394" s="32"/>
      <c r="D394" s="107"/>
    </row>
    <row r="395" spans="1:4" ht="19.5" customHeight="1">
      <c r="A395" s="32"/>
      <c r="B395" s="32"/>
      <c r="C395" s="32"/>
      <c r="D395" s="107"/>
    </row>
    <row r="396" spans="1:4" ht="19.5" customHeight="1">
      <c r="A396" s="32"/>
      <c r="B396" s="32"/>
      <c r="C396" s="32"/>
      <c r="D396" s="107"/>
    </row>
    <row r="397" spans="1:4" ht="19.5" customHeight="1">
      <c r="A397" s="32"/>
      <c r="B397" s="32"/>
      <c r="C397" s="32"/>
      <c r="D397" s="107"/>
    </row>
    <row r="398" spans="1:4" ht="19.5" customHeight="1">
      <c r="A398" s="32"/>
      <c r="B398" s="32"/>
      <c r="C398" s="32"/>
      <c r="D398" s="107"/>
    </row>
    <row r="399" spans="1:4" ht="19.5" customHeight="1">
      <c r="A399" s="32"/>
      <c r="B399" s="32"/>
      <c r="C399" s="32"/>
      <c r="D399" s="107"/>
    </row>
    <row r="400" spans="1:4" ht="19.5" customHeight="1">
      <c r="A400" s="32"/>
      <c r="B400" s="32"/>
      <c r="C400" s="32"/>
      <c r="D400" s="107"/>
    </row>
    <row r="401" spans="1:4" ht="19.5" customHeight="1">
      <c r="A401" s="32"/>
      <c r="B401" s="32"/>
      <c r="C401" s="32"/>
      <c r="D401" s="107"/>
    </row>
    <row r="402" spans="1:4" ht="19.5" customHeight="1">
      <c r="A402" s="32"/>
      <c r="B402" s="32"/>
      <c r="C402" s="32"/>
      <c r="D402" s="107"/>
    </row>
    <row r="403" spans="1:4" ht="19.5" customHeight="1">
      <c r="A403" s="32"/>
      <c r="B403" s="32"/>
      <c r="C403" s="32"/>
      <c r="D403" s="107"/>
    </row>
    <row r="404" spans="1:4" ht="19.5" customHeight="1">
      <c r="A404" s="32"/>
      <c r="B404" s="32"/>
      <c r="C404" s="32"/>
      <c r="D404" s="107"/>
    </row>
    <row r="405" spans="1:4" ht="19.5" customHeight="1">
      <c r="A405" s="32"/>
      <c r="B405" s="32"/>
      <c r="C405" s="32"/>
      <c r="D405" s="107"/>
    </row>
    <row r="406" spans="1:4" ht="19.5" customHeight="1">
      <c r="A406" s="32"/>
      <c r="B406" s="32"/>
      <c r="C406" s="32"/>
      <c r="D406" s="107"/>
    </row>
    <row r="407" spans="1:4" ht="19.5" customHeight="1">
      <c r="A407" s="32"/>
      <c r="B407" s="32"/>
      <c r="C407" s="32"/>
      <c r="D407" s="107"/>
    </row>
    <row r="408" spans="1:4" ht="19.5" customHeight="1">
      <c r="A408" s="32"/>
      <c r="B408" s="32"/>
      <c r="C408" s="32"/>
      <c r="D408" s="107"/>
    </row>
    <row r="409" spans="1:4" ht="19.5" customHeight="1">
      <c r="A409" s="32"/>
      <c r="B409" s="32"/>
      <c r="C409" s="32"/>
      <c r="D409" s="107"/>
    </row>
    <row r="410" spans="1:4" ht="19.5" customHeight="1">
      <c r="A410" s="32"/>
      <c r="B410" s="32"/>
      <c r="C410" s="32"/>
      <c r="D410" s="107"/>
    </row>
    <row r="411" spans="1:4" ht="19.5" customHeight="1">
      <c r="A411" s="32"/>
      <c r="B411" s="32"/>
      <c r="C411" s="32"/>
      <c r="D411" s="107"/>
    </row>
    <row r="412" spans="1:4" ht="19.5" customHeight="1">
      <c r="A412" s="32"/>
      <c r="B412" s="32"/>
      <c r="C412" s="32"/>
      <c r="D412" s="107"/>
    </row>
    <row r="413" spans="1:4" ht="19.5" customHeight="1">
      <c r="A413" s="32"/>
      <c r="B413" s="32"/>
      <c r="C413" s="32"/>
      <c r="D413" s="107"/>
    </row>
    <row r="414" spans="1:4" ht="19.5" customHeight="1">
      <c r="A414" s="32"/>
      <c r="B414" s="32"/>
      <c r="C414" s="32"/>
      <c r="D414" s="107"/>
    </row>
    <row r="415" spans="1:4" ht="19.5" customHeight="1">
      <c r="A415" s="32"/>
      <c r="B415" s="32"/>
      <c r="C415" s="32"/>
      <c r="D415" s="107"/>
    </row>
    <row r="416" spans="1:4" ht="19.5" customHeight="1">
      <c r="A416" s="32"/>
      <c r="B416" s="32"/>
      <c r="C416" s="32"/>
      <c r="D416" s="107"/>
    </row>
    <row r="417" spans="1:4" ht="19.5" customHeight="1">
      <c r="A417" s="32"/>
      <c r="B417" s="32"/>
      <c r="C417" s="32"/>
      <c r="D417" s="107"/>
    </row>
    <row r="418" spans="1:4" ht="19.5" customHeight="1">
      <c r="A418" s="32"/>
      <c r="B418" s="32"/>
      <c r="C418" s="32"/>
      <c r="D418" s="107"/>
    </row>
    <row r="419" spans="1:4" ht="19.5" customHeight="1">
      <c r="A419" s="32"/>
      <c r="B419" s="32"/>
      <c r="C419" s="32"/>
      <c r="D419" s="107"/>
    </row>
    <row r="420" spans="1:4" ht="19.5" customHeight="1">
      <c r="A420" s="32"/>
      <c r="B420" s="32"/>
      <c r="C420" s="32"/>
      <c r="D420" s="107"/>
    </row>
    <row r="421" spans="1:4" ht="19.5" customHeight="1">
      <c r="A421" s="32"/>
      <c r="B421" s="32"/>
      <c r="C421" s="32"/>
      <c r="D421" s="107"/>
    </row>
    <row r="422" spans="1:4" ht="19.5" customHeight="1">
      <c r="A422" s="32"/>
      <c r="B422" s="32"/>
      <c r="C422" s="32"/>
      <c r="D422" s="107"/>
    </row>
    <row r="423" spans="1:4" ht="19.5" customHeight="1">
      <c r="A423" s="32"/>
      <c r="B423" s="32"/>
      <c r="C423" s="32"/>
      <c r="D423" s="107"/>
    </row>
    <row r="424" spans="1:4" ht="19.5" customHeight="1">
      <c r="A424" s="32"/>
      <c r="B424" s="32"/>
      <c r="C424" s="32"/>
      <c r="D424" s="107"/>
    </row>
    <row r="425" spans="1:4" ht="19.5" customHeight="1">
      <c r="A425" s="32"/>
      <c r="B425" s="32"/>
      <c r="C425" s="32"/>
      <c r="D425" s="107"/>
    </row>
    <row r="426" spans="1:4" ht="19.5" customHeight="1">
      <c r="A426" s="32"/>
      <c r="B426" s="32"/>
      <c r="C426" s="32"/>
      <c r="D426" s="107"/>
    </row>
    <row r="427" spans="1:4" ht="19.5" customHeight="1">
      <c r="A427" s="32"/>
      <c r="B427" s="32"/>
      <c r="C427" s="32"/>
      <c r="D427" s="107"/>
    </row>
    <row r="428" spans="1:4" ht="19.5" customHeight="1">
      <c r="A428" s="32"/>
      <c r="B428" s="32"/>
      <c r="C428" s="32"/>
      <c r="D428" s="107"/>
    </row>
    <row r="429" spans="1:4" ht="19.5" customHeight="1">
      <c r="A429" s="32"/>
      <c r="B429" s="32"/>
      <c r="C429" s="32"/>
      <c r="D429" s="107"/>
    </row>
    <row r="430" spans="1:4" ht="19.5" customHeight="1">
      <c r="A430" s="32"/>
      <c r="B430" s="32"/>
      <c r="C430" s="32"/>
      <c r="D430" s="107"/>
    </row>
    <row r="431" spans="1:4" ht="19.5" customHeight="1">
      <c r="A431" s="32"/>
      <c r="B431" s="32"/>
      <c r="C431" s="32"/>
      <c r="D431" s="107"/>
    </row>
    <row r="432" spans="1:4" ht="19.5" customHeight="1">
      <c r="A432" s="32"/>
      <c r="B432" s="32"/>
      <c r="C432" s="32"/>
      <c r="D432" s="107"/>
    </row>
    <row r="433" spans="1:4" ht="19.5" customHeight="1">
      <c r="A433" s="32"/>
      <c r="B433" s="32"/>
      <c r="C433" s="32"/>
      <c r="D433" s="107"/>
    </row>
    <row r="434" spans="1:4" ht="19.5" customHeight="1">
      <c r="A434" s="32"/>
      <c r="B434" s="32"/>
      <c r="C434" s="32"/>
      <c r="D434" s="107"/>
    </row>
    <row r="435" spans="1:4" ht="19.5" customHeight="1">
      <c r="A435" s="32"/>
      <c r="B435" s="32"/>
      <c r="C435" s="32"/>
      <c r="D435" s="107"/>
    </row>
    <row r="436" spans="1:4" ht="19.5" customHeight="1">
      <c r="A436" s="32"/>
      <c r="B436" s="32"/>
      <c r="C436" s="32"/>
      <c r="D436" s="107"/>
    </row>
    <row r="437" spans="1:4" ht="19.5" customHeight="1">
      <c r="A437" s="32"/>
      <c r="B437" s="32"/>
      <c r="C437" s="32"/>
      <c r="D437" s="107"/>
    </row>
    <row r="438" spans="1:4" ht="19.5" customHeight="1">
      <c r="A438" s="32"/>
      <c r="B438" s="32"/>
      <c r="C438" s="32"/>
      <c r="D438" s="107"/>
    </row>
    <row r="439" spans="1:4" ht="19.5" customHeight="1">
      <c r="A439" s="32"/>
      <c r="B439" s="32"/>
      <c r="C439" s="32"/>
      <c r="D439" s="107"/>
    </row>
    <row r="440" spans="1:4" ht="19.5" customHeight="1">
      <c r="A440" s="32"/>
      <c r="B440" s="32"/>
      <c r="C440" s="32"/>
      <c r="D440" s="107"/>
    </row>
    <row r="441" spans="1:4" ht="19.5" customHeight="1">
      <c r="A441" s="32"/>
      <c r="B441" s="32"/>
      <c r="C441" s="32"/>
      <c r="D441" s="107"/>
    </row>
    <row r="442" spans="1:4" ht="19.5" customHeight="1">
      <c r="A442" s="32"/>
      <c r="B442" s="32"/>
      <c r="C442" s="32"/>
      <c r="D442" s="107"/>
    </row>
    <row r="443" spans="1:4" ht="19.5" customHeight="1">
      <c r="A443" s="32"/>
      <c r="B443" s="32"/>
      <c r="C443" s="32"/>
      <c r="D443" s="107"/>
    </row>
    <row r="444" spans="1:4" ht="19.5" customHeight="1">
      <c r="A444" s="32"/>
      <c r="B444" s="32"/>
      <c r="C444" s="32"/>
      <c r="D444" s="107"/>
    </row>
    <row r="445" spans="1:4" ht="19.5" customHeight="1">
      <c r="A445" s="32"/>
      <c r="B445" s="32"/>
      <c r="C445" s="32"/>
      <c r="D445" s="107"/>
    </row>
    <row r="446" spans="1:4" ht="19.5" customHeight="1">
      <c r="A446" s="32"/>
      <c r="B446" s="32"/>
      <c r="C446" s="32"/>
      <c r="D446" s="107"/>
    </row>
    <row r="447" spans="1:4" ht="19.5" customHeight="1">
      <c r="A447" s="32"/>
      <c r="B447" s="32"/>
      <c r="C447" s="32"/>
      <c r="D447" s="107"/>
    </row>
    <row r="448" spans="1:4" ht="19.5" customHeight="1">
      <c r="A448" s="32"/>
      <c r="B448" s="32"/>
      <c r="C448" s="32"/>
      <c r="D448" s="107"/>
    </row>
    <row r="449" spans="1:4" ht="19.5" customHeight="1">
      <c r="A449" s="32"/>
      <c r="B449" s="32"/>
      <c r="C449" s="32"/>
      <c r="D449" s="107"/>
    </row>
    <row r="450" spans="1:4" ht="19.5" customHeight="1">
      <c r="A450" s="32"/>
      <c r="B450" s="32"/>
      <c r="C450" s="32"/>
      <c r="D450" s="107"/>
    </row>
    <row r="451" spans="1:4" ht="19.5" customHeight="1">
      <c r="A451" s="32"/>
      <c r="B451" s="32"/>
      <c r="C451" s="32"/>
      <c r="D451" s="107"/>
    </row>
    <row r="452" spans="1:4" ht="19.5" customHeight="1">
      <c r="A452" s="32"/>
      <c r="B452" s="32"/>
      <c r="C452" s="32"/>
      <c r="D452" s="107"/>
    </row>
    <row r="453" spans="1:4" ht="19.5" customHeight="1">
      <c r="A453" s="32"/>
      <c r="B453" s="32"/>
      <c r="C453" s="32"/>
      <c r="D453" s="107"/>
    </row>
    <row r="454" spans="1:4" ht="19.5" customHeight="1">
      <c r="A454" s="32"/>
      <c r="B454" s="32"/>
      <c r="C454" s="32"/>
      <c r="D454" s="107"/>
    </row>
    <row r="455" spans="1:4" ht="19.5" customHeight="1">
      <c r="A455" s="32"/>
      <c r="B455" s="32"/>
      <c r="C455" s="32"/>
      <c r="D455" s="107"/>
    </row>
    <row r="456" spans="1:4" ht="19.5" customHeight="1">
      <c r="A456" s="32"/>
      <c r="B456" s="32"/>
      <c r="C456" s="32"/>
      <c r="D456" s="107"/>
    </row>
    <row r="457" spans="1:4" ht="19.5" customHeight="1">
      <c r="A457" s="32"/>
      <c r="B457" s="32"/>
      <c r="C457" s="32"/>
      <c r="D457" s="107"/>
    </row>
    <row r="458" spans="1:4" ht="19.5" customHeight="1">
      <c r="A458" s="32"/>
      <c r="B458" s="32"/>
      <c r="C458" s="32"/>
      <c r="D458" s="107"/>
    </row>
    <row r="459" spans="1:4" ht="19.5" customHeight="1">
      <c r="A459" s="32"/>
      <c r="B459" s="32"/>
      <c r="C459" s="32"/>
      <c r="D459" s="107"/>
    </row>
    <row r="460" spans="1:4" ht="19.5" customHeight="1">
      <c r="A460" s="32"/>
      <c r="B460" s="32"/>
      <c r="C460" s="32"/>
      <c r="D460" s="107"/>
    </row>
    <row r="461" spans="1:4" ht="19.5" customHeight="1">
      <c r="A461" s="32"/>
      <c r="B461" s="32"/>
      <c r="C461" s="32"/>
      <c r="D461" s="107"/>
    </row>
    <row r="462" spans="1:4" ht="19.5" customHeight="1">
      <c r="A462" s="32"/>
      <c r="B462" s="32"/>
      <c r="C462" s="32"/>
      <c r="D462" s="107"/>
    </row>
    <row r="463" spans="1:4" ht="19.5" customHeight="1">
      <c r="A463" s="32"/>
      <c r="B463" s="32"/>
      <c r="C463" s="32"/>
      <c r="D463" s="107"/>
    </row>
    <row r="464" spans="1:4" ht="19.5" customHeight="1">
      <c r="A464" s="32"/>
      <c r="B464" s="32"/>
      <c r="C464" s="32"/>
      <c r="D464" s="107"/>
    </row>
    <row r="465" spans="1:4" ht="19.5" customHeight="1">
      <c r="A465" s="32"/>
      <c r="B465" s="32"/>
      <c r="C465" s="32"/>
      <c r="D465" s="107"/>
    </row>
    <row r="466" spans="1:4" ht="19.5" customHeight="1">
      <c r="A466" s="32"/>
      <c r="B466" s="32"/>
      <c r="C466" s="32"/>
      <c r="D466" s="107"/>
    </row>
    <row r="467" spans="1:4" ht="19.5" customHeight="1">
      <c r="A467" s="32"/>
      <c r="B467" s="32"/>
      <c r="C467" s="32"/>
      <c r="D467" s="107"/>
    </row>
    <row r="468" spans="1:4" ht="19.5" customHeight="1">
      <c r="A468" s="32"/>
      <c r="B468" s="32"/>
      <c r="C468" s="32"/>
      <c r="D468" s="107"/>
    </row>
    <row r="469" spans="1:4" ht="19.5" customHeight="1">
      <c r="A469" s="32"/>
      <c r="B469" s="32"/>
      <c r="C469" s="32"/>
      <c r="D469" s="107"/>
    </row>
    <row r="470" spans="1:4" ht="19.5" customHeight="1">
      <c r="A470" s="32"/>
      <c r="B470" s="32"/>
      <c r="C470" s="32"/>
      <c r="D470" s="107"/>
    </row>
    <row r="471" spans="1:4" ht="19.5" customHeight="1">
      <c r="A471" s="32"/>
      <c r="B471" s="32"/>
      <c r="C471" s="32"/>
      <c r="D471" s="107"/>
    </row>
    <row r="472" spans="1:4" ht="19.5" customHeight="1">
      <c r="A472" s="32"/>
      <c r="B472" s="32"/>
      <c r="C472" s="32"/>
      <c r="D472" s="107"/>
    </row>
    <row r="473" spans="1:4" ht="19.5" customHeight="1">
      <c r="A473" s="32"/>
      <c r="B473" s="32"/>
      <c r="C473" s="32"/>
      <c r="D473" s="107"/>
    </row>
    <row r="474" spans="1:4" ht="19.5" customHeight="1">
      <c r="A474" s="32"/>
      <c r="B474" s="32"/>
      <c r="C474" s="32"/>
      <c r="D474" s="107"/>
    </row>
    <row r="475" spans="1:4" ht="19.5" customHeight="1">
      <c r="A475" s="32"/>
      <c r="B475" s="32"/>
      <c r="C475" s="32"/>
      <c r="D475" s="107"/>
    </row>
    <row r="476" spans="1:4" ht="19.5" customHeight="1">
      <c r="A476" s="32"/>
      <c r="B476" s="32"/>
      <c r="C476" s="32"/>
      <c r="D476" s="107"/>
    </row>
    <row r="477" spans="1:4" ht="19.5" customHeight="1">
      <c r="A477" s="32"/>
      <c r="B477" s="32"/>
      <c r="C477" s="32"/>
      <c r="D477" s="107"/>
    </row>
    <row r="478" spans="1:4" ht="19.5" customHeight="1">
      <c r="A478" s="32"/>
      <c r="B478" s="32"/>
      <c r="C478" s="32"/>
      <c r="D478" s="107"/>
    </row>
    <row r="479" spans="1:4" ht="19.5" customHeight="1">
      <c r="A479" s="32"/>
      <c r="B479" s="32"/>
      <c r="C479" s="32"/>
      <c r="D479" s="107"/>
    </row>
    <row r="480" spans="1:4" ht="19.5" customHeight="1">
      <c r="A480" s="32"/>
      <c r="B480" s="32"/>
      <c r="C480" s="32"/>
      <c r="D480" s="107"/>
    </row>
    <row r="481" spans="1:4" ht="19.5" customHeight="1">
      <c r="A481" s="32"/>
      <c r="B481" s="32"/>
      <c r="C481" s="32"/>
      <c r="D481" s="107"/>
    </row>
    <row r="482" spans="1:4" ht="19.5" customHeight="1">
      <c r="A482" s="32"/>
      <c r="B482" s="32"/>
      <c r="C482" s="32"/>
      <c r="D482" s="107"/>
    </row>
    <row r="483" spans="1:4" ht="19.5" customHeight="1">
      <c r="A483" s="32"/>
      <c r="B483" s="32"/>
      <c r="C483" s="32"/>
      <c r="D483" s="107"/>
    </row>
    <row r="484" spans="1:4" ht="19.5" customHeight="1">
      <c r="A484" s="32"/>
      <c r="B484" s="32"/>
      <c r="C484" s="32"/>
      <c r="D484" s="107"/>
    </row>
    <row r="485" spans="1:4" ht="19.5" customHeight="1">
      <c r="A485" s="32"/>
      <c r="B485" s="32"/>
      <c r="C485" s="32"/>
      <c r="D485" s="107"/>
    </row>
    <row r="486" spans="1:4" ht="19.5" customHeight="1">
      <c r="A486" s="32"/>
      <c r="B486" s="32"/>
      <c r="C486" s="32"/>
      <c r="D486" s="107"/>
    </row>
    <row r="487" spans="1:4" ht="19.5" customHeight="1">
      <c r="A487" s="32"/>
      <c r="B487" s="32"/>
      <c r="C487" s="32"/>
      <c r="D487" s="107"/>
    </row>
    <row r="488" spans="1:4" ht="19.5" customHeight="1">
      <c r="A488" s="32"/>
      <c r="B488" s="32"/>
      <c r="C488" s="32"/>
      <c r="D488" s="107"/>
    </row>
    <row r="489" spans="1:4" ht="19.5" customHeight="1">
      <c r="A489" s="32"/>
      <c r="B489" s="32"/>
      <c r="C489" s="32"/>
      <c r="D489" s="107"/>
    </row>
    <row r="490" spans="1:4" ht="19.5" customHeight="1">
      <c r="A490" s="32"/>
      <c r="B490" s="32"/>
      <c r="C490" s="32"/>
      <c r="D490" s="107"/>
    </row>
    <row r="491" spans="1:4" ht="19.5" customHeight="1">
      <c r="A491" s="32"/>
      <c r="B491" s="32"/>
      <c r="C491" s="32"/>
      <c r="D491" s="107"/>
    </row>
    <row r="492" spans="1:4" ht="19.5" customHeight="1">
      <c r="A492" s="32"/>
      <c r="B492" s="32"/>
      <c r="C492" s="32"/>
      <c r="D492" s="107"/>
    </row>
    <row r="493" spans="1:4" ht="19.5" customHeight="1">
      <c r="A493" s="32"/>
      <c r="B493" s="32"/>
      <c r="C493" s="32"/>
      <c r="D493" s="107"/>
    </row>
    <row r="494" spans="1:4" ht="19.5" customHeight="1">
      <c r="A494" s="32"/>
      <c r="B494" s="32"/>
      <c r="C494" s="32"/>
      <c r="D494" s="107"/>
    </row>
    <row r="495" spans="1:4" ht="19.5" customHeight="1">
      <c r="A495" s="32"/>
      <c r="B495" s="32"/>
      <c r="C495" s="32"/>
      <c r="D495" s="107"/>
    </row>
    <row r="496" spans="1:4" ht="19.5" customHeight="1">
      <c r="A496" s="32"/>
      <c r="B496" s="32"/>
      <c r="C496" s="32"/>
      <c r="D496" s="107"/>
    </row>
    <row r="497" spans="1:4" ht="19.5" customHeight="1">
      <c r="A497" s="32"/>
      <c r="B497" s="32"/>
      <c r="C497" s="32"/>
      <c r="D497" s="107"/>
    </row>
    <row r="498" spans="1:4" ht="19.5" customHeight="1">
      <c r="A498" s="32"/>
      <c r="B498" s="32"/>
      <c r="C498" s="32"/>
      <c r="D498" s="107"/>
    </row>
    <row r="499" spans="1:4" ht="19.5" customHeight="1">
      <c r="A499" s="32"/>
      <c r="B499" s="32"/>
      <c r="C499" s="32"/>
      <c r="D499" s="107"/>
    </row>
    <row r="500" spans="1:4" ht="19.5" customHeight="1">
      <c r="A500" s="32"/>
      <c r="B500" s="32"/>
      <c r="C500" s="32"/>
      <c r="D500" s="107"/>
    </row>
    <row r="501" spans="1:4" ht="19.5" customHeight="1">
      <c r="A501" s="32"/>
      <c r="B501" s="32"/>
      <c r="C501" s="32"/>
      <c r="D501" s="107"/>
    </row>
    <row r="502" spans="1:4" ht="19.5" customHeight="1">
      <c r="A502" s="32"/>
      <c r="B502" s="32"/>
      <c r="C502" s="32"/>
      <c r="D502" s="107"/>
    </row>
    <row r="503" spans="1:4" ht="19.5" customHeight="1">
      <c r="A503" s="32"/>
      <c r="B503" s="32"/>
      <c r="C503" s="32"/>
      <c r="D503" s="107"/>
    </row>
    <row r="504" spans="1:4" ht="19.5" customHeight="1">
      <c r="A504" s="32"/>
      <c r="B504" s="32"/>
      <c r="C504" s="32"/>
      <c r="D504" s="107"/>
    </row>
    <row r="505" spans="1:4" ht="19.5" customHeight="1">
      <c r="A505" s="32"/>
      <c r="B505" s="32"/>
      <c r="C505" s="32"/>
      <c r="D505" s="107"/>
    </row>
    <row r="506" spans="1:4" ht="19.5" customHeight="1">
      <c r="A506" s="32"/>
      <c r="B506" s="32"/>
      <c r="C506" s="32"/>
      <c r="D506" s="107"/>
    </row>
    <row r="507" spans="1:4" ht="19.5" customHeight="1">
      <c r="A507" s="32"/>
      <c r="B507" s="32"/>
      <c r="C507" s="32"/>
      <c r="D507" s="107"/>
    </row>
    <row r="508" spans="1:4" ht="19.5" customHeight="1">
      <c r="A508" s="32"/>
      <c r="B508" s="32"/>
      <c r="C508" s="32"/>
      <c r="D508" s="107"/>
    </row>
    <row r="509" spans="1:4" ht="19.5" customHeight="1">
      <c r="A509" s="32"/>
      <c r="B509" s="32"/>
      <c r="C509" s="32"/>
      <c r="D509" s="107"/>
    </row>
    <row r="510" spans="1:4" ht="19.5" customHeight="1">
      <c r="A510" s="32"/>
      <c r="B510" s="32"/>
      <c r="C510" s="32"/>
      <c r="D510" s="107"/>
    </row>
    <row r="511" spans="1:4" ht="19.5" customHeight="1">
      <c r="A511" s="32"/>
      <c r="B511" s="32"/>
      <c r="C511" s="32"/>
      <c r="D511" s="107"/>
    </row>
    <row r="512" spans="1:4" ht="19.5" customHeight="1">
      <c r="A512" s="32"/>
      <c r="B512" s="32"/>
      <c r="C512" s="32"/>
      <c r="D512" s="107"/>
    </row>
    <row r="513" spans="1:4" ht="19.5" customHeight="1">
      <c r="A513" s="32"/>
      <c r="B513" s="32"/>
      <c r="C513" s="32"/>
      <c r="D513" s="107"/>
    </row>
    <row r="514" spans="1:4" ht="19.5" customHeight="1">
      <c r="A514" s="32"/>
      <c r="B514" s="32"/>
      <c r="C514" s="32"/>
      <c r="D514" s="107"/>
    </row>
    <row r="515" spans="1:4" ht="19.5" customHeight="1">
      <c r="A515" s="32"/>
      <c r="B515" s="32"/>
      <c r="C515" s="32"/>
      <c r="D515" s="107"/>
    </row>
    <row r="516" spans="1:4" ht="19.5" customHeight="1">
      <c r="A516" s="32"/>
      <c r="B516" s="32"/>
      <c r="C516" s="32"/>
      <c r="D516" s="107"/>
    </row>
    <row r="517" spans="1:4" ht="19.5" customHeight="1">
      <c r="A517" s="32"/>
      <c r="B517" s="32"/>
      <c r="C517" s="32"/>
      <c r="D517" s="107"/>
    </row>
    <row r="518" spans="1:4" ht="19.5" customHeight="1">
      <c r="A518" s="32"/>
      <c r="B518" s="32"/>
      <c r="C518" s="32"/>
      <c r="D518" s="107"/>
    </row>
    <row r="519" spans="1:4" ht="19.5" customHeight="1">
      <c r="A519" s="32"/>
      <c r="B519" s="32"/>
      <c r="C519" s="32"/>
      <c r="D519" s="107"/>
    </row>
    <row r="520" spans="1:4" ht="19.5" customHeight="1">
      <c r="A520" s="32"/>
      <c r="B520" s="32"/>
      <c r="C520" s="32"/>
      <c r="D520" s="107"/>
    </row>
    <row r="521" spans="1:4" ht="19.5" customHeight="1">
      <c r="A521" s="32"/>
      <c r="B521" s="32"/>
      <c r="C521" s="32"/>
      <c r="D521" s="107"/>
    </row>
    <row r="522" spans="1:4" ht="19.5" customHeight="1">
      <c r="A522" s="32"/>
      <c r="B522" s="32"/>
      <c r="C522" s="32"/>
      <c r="D522" s="107"/>
    </row>
    <row r="523" spans="1:4" ht="19.5" customHeight="1">
      <c r="A523" s="32"/>
      <c r="B523" s="32"/>
      <c r="C523" s="32"/>
      <c r="D523" s="107"/>
    </row>
    <row r="524" spans="1:4" ht="19.5" customHeight="1">
      <c r="A524" s="32"/>
      <c r="B524" s="32"/>
      <c r="C524" s="32"/>
      <c r="D524" s="107"/>
    </row>
    <row r="525" spans="1:4" ht="19.5" customHeight="1">
      <c r="A525" s="32"/>
      <c r="B525" s="32"/>
      <c r="C525" s="32"/>
      <c r="D525" s="107"/>
    </row>
    <row r="526" spans="1:4" ht="19.5" customHeight="1">
      <c r="A526" s="32"/>
      <c r="B526" s="32"/>
      <c r="C526" s="32"/>
      <c r="D526" s="107"/>
    </row>
    <row r="527" spans="1:4" ht="19.5" customHeight="1">
      <c r="A527" s="32"/>
      <c r="B527" s="32"/>
      <c r="C527" s="32"/>
      <c r="D527" s="107"/>
    </row>
    <row r="528" spans="1:4" ht="19.5" customHeight="1">
      <c r="A528" s="32"/>
      <c r="B528" s="32"/>
      <c r="C528" s="32"/>
      <c r="D528" s="107"/>
    </row>
    <row r="529" spans="1:4" ht="19.5" customHeight="1">
      <c r="A529" s="32"/>
      <c r="B529" s="32"/>
      <c r="C529" s="32"/>
      <c r="D529" s="107"/>
    </row>
    <row r="530" spans="1:4" ht="19.5" customHeight="1">
      <c r="A530" s="32"/>
      <c r="B530" s="32"/>
      <c r="C530" s="32"/>
      <c r="D530" s="107"/>
    </row>
    <row r="531" spans="1:4" ht="19.5" customHeight="1">
      <c r="A531" s="32"/>
      <c r="B531" s="32"/>
      <c r="C531" s="32"/>
      <c r="D531" s="107"/>
    </row>
    <row r="532" spans="1:4" ht="19.5" customHeight="1">
      <c r="A532" s="32"/>
      <c r="B532" s="32"/>
      <c r="C532" s="32"/>
      <c r="D532" s="107"/>
    </row>
    <row r="533" spans="1:4" ht="19.5" customHeight="1">
      <c r="A533" s="32"/>
      <c r="B533" s="32"/>
      <c r="C533" s="32"/>
      <c r="D533" s="107"/>
    </row>
    <row r="534" spans="1:4" ht="19.5" customHeight="1">
      <c r="A534" s="32"/>
      <c r="B534" s="32"/>
      <c r="C534" s="32"/>
      <c r="D534" s="107"/>
    </row>
    <row r="535" spans="1:4" ht="19.5" customHeight="1">
      <c r="A535" s="32"/>
      <c r="B535" s="32"/>
      <c r="C535" s="32"/>
      <c r="D535" s="107"/>
    </row>
    <row r="536" spans="1:4" ht="19.5" customHeight="1">
      <c r="A536" s="32"/>
      <c r="B536" s="32"/>
      <c r="C536" s="32"/>
      <c r="D536" s="107"/>
    </row>
    <row r="537" spans="1:4" ht="19.5" customHeight="1">
      <c r="A537" s="32"/>
      <c r="B537" s="32"/>
      <c r="C537" s="32"/>
      <c r="D537" s="107"/>
    </row>
    <row r="538" spans="1:4" ht="19.5" customHeight="1">
      <c r="A538" s="32"/>
      <c r="B538" s="32"/>
      <c r="C538" s="32"/>
      <c r="D538" s="107"/>
    </row>
    <row r="539" spans="1:4" ht="19.5" customHeight="1">
      <c r="A539" s="32"/>
      <c r="B539" s="32"/>
      <c r="C539" s="32"/>
      <c r="D539" s="107"/>
    </row>
    <row r="540" spans="1:4" ht="19.5" customHeight="1">
      <c r="A540" s="32"/>
      <c r="B540" s="32"/>
      <c r="C540" s="32"/>
      <c r="D540" s="107"/>
    </row>
    <row r="541" spans="1:4" ht="19.5" customHeight="1">
      <c r="A541" s="32"/>
      <c r="B541" s="32"/>
      <c r="C541" s="32"/>
      <c r="D541" s="107"/>
    </row>
    <row r="542" spans="1:4" ht="19.5" customHeight="1">
      <c r="A542" s="32"/>
      <c r="B542" s="32"/>
      <c r="C542" s="32"/>
      <c r="D542" s="107"/>
    </row>
    <row r="543" spans="1:4" ht="19.5" customHeight="1">
      <c r="A543" s="32"/>
      <c r="B543" s="32"/>
      <c r="C543" s="32"/>
      <c r="D543" s="107"/>
    </row>
    <row r="544" spans="1:4" ht="19.5" customHeight="1">
      <c r="A544" s="32"/>
      <c r="B544" s="32"/>
      <c r="C544" s="32"/>
      <c r="D544" s="107"/>
    </row>
    <row r="545" spans="1:4" ht="19.5" customHeight="1">
      <c r="A545" s="32"/>
      <c r="B545" s="32"/>
      <c r="C545" s="32"/>
      <c r="D545" s="107"/>
    </row>
    <row r="546" spans="1:4" ht="19.5" customHeight="1">
      <c r="A546" s="32"/>
      <c r="B546" s="32"/>
      <c r="C546" s="32"/>
      <c r="D546" s="107"/>
    </row>
    <row r="547" spans="1:4" ht="19.5" customHeight="1">
      <c r="A547" s="32"/>
      <c r="B547" s="32"/>
      <c r="C547" s="32"/>
      <c r="D547" s="107"/>
    </row>
    <row r="548" spans="1:4" ht="19.5" customHeight="1">
      <c r="A548" s="32"/>
      <c r="B548" s="32"/>
      <c r="C548" s="32"/>
      <c r="D548" s="107"/>
    </row>
    <row r="549" spans="1:4" ht="19.5" customHeight="1">
      <c r="A549" s="32"/>
      <c r="B549" s="32"/>
      <c r="C549" s="32"/>
      <c r="D549" s="107"/>
    </row>
    <row r="550" spans="1:4" ht="19.5" customHeight="1">
      <c r="A550" s="32"/>
      <c r="B550" s="32"/>
      <c r="C550" s="32"/>
      <c r="D550" s="107"/>
    </row>
    <row r="551" spans="1:4" ht="19.5" customHeight="1">
      <c r="A551" s="32"/>
      <c r="B551" s="32"/>
      <c r="C551" s="32"/>
      <c r="D551" s="107"/>
    </row>
    <row r="552" spans="1:4" ht="19.5" customHeight="1">
      <c r="A552" s="32"/>
      <c r="B552" s="32"/>
      <c r="C552" s="32"/>
      <c r="D552" s="107"/>
    </row>
    <row r="553" spans="1:4" ht="19.5" customHeight="1">
      <c r="A553" s="32"/>
      <c r="B553" s="32"/>
      <c r="C553" s="32"/>
      <c r="D553" s="107"/>
    </row>
    <row r="554" spans="1:4" ht="19.5" customHeight="1">
      <c r="A554" s="32"/>
      <c r="B554" s="32"/>
      <c r="C554" s="32"/>
      <c r="D554" s="107"/>
    </row>
    <row r="555" spans="1:4" ht="19.5" customHeight="1">
      <c r="A555" s="32"/>
      <c r="B555" s="32"/>
      <c r="C555" s="32"/>
      <c r="D555" s="107"/>
    </row>
    <row r="556" spans="1:4" ht="19.5" customHeight="1">
      <c r="A556" s="32"/>
      <c r="B556" s="32"/>
      <c r="C556" s="32"/>
      <c r="D556" s="107"/>
    </row>
    <row r="557" spans="1:4" ht="19.5" customHeight="1">
      <c r="A557" s="32"/>
      <c r="B557" s="32"/>
      <c r="C557" s="32"/>
      <c r="D557" s="107"/>
    </row>
    <row r="558" spans="1:4" ht="19.5" customHeight="1">
      <c r="A558" s="32"/>
      <c r="B558" s="32"/>
      <c r="C558" s="32"/>
      <c r="D558" s="107"/>
    </row>
    <row r="559" spans="1:4" ht="19.5" customHeight="1">
      <c r="A559" s="32"/>
      <c r="B559" s="32"/>
      <c r="C559" s="32"/>
      <c r="D559" s="107"/>
    </row>
    <row r="560" spans="1:4" ht="19.5" customHeight="1">
      <c r="A560" s="32"/>
      <c r="B560" s="32"/>
      <c r="C560" s="32"/>
      <c r="D560" s="107"/>
    </row>
    <row r="561" spans="1:4" ht="19.5" customHeight="1">
      <c r="A561" s="32"/>
      <c r="B561" s="32"/>
      <c r="C561" s="32"/>
      <c r="D561" s="107"/>
    </row>
    <row r="562" spans="1:4" ht="19.5" customHeight="1">
      <c r="A562" s="32"/>
      <c r="B562" s="32"/>
      <c r="C562" s="32"/>
      <c r="D562" s="107"/>
    </row>
    <row r="563" spans="1:4" ht="19.5" customHeight="1">
      <c r="A563" s="32"/>
      <c r="B563" s="32"/>
      <c r="C563" s="32"/>
      <c r="D563" s="107"/>
    </row>
    <row r="564" spans="1:4" ht="19.5" customHeight="1">
      <c r="A564" s="32"/>
      <c r="B564" s="32"/>
      <c r="C564" s="32"/>
      <c r="D564" s="107"/>
    </row>
    <row r="565" spans="1:4" ht="19.5" customHeight="1">
      <c r="A565" s="32"/>
      <c r="B565" s="32"/>
      <c r="C565" s="32"/>
      <c r="D565" s="107"/>
    </row>
    <row r="566" spans="1:4" ht="19.5" customHeight="1">
      <c r="A566" s="32"/>
      <c r="B566" s="32"/>
      <c r="C566" s="32"/>
      <c r="D566" s="107"/>
    </row>
    <row r="567" spans="1:4" ht="19.5" customHeight="1">
      <c r="A567" s="32"/>
      <c r="B567" s="32"/>
      <c r="C567" s="32"/>
      <c r="D567" s="107"/>
    </row>
    <row r="568" spans="1:4" ht="19.5" customHeight="1">
      <c r="A568" s="32"/>
      <c r="B568" s="32"/>
      <c r="C568" s="32"/>
      <c r="D568" s="107"/>
    </row>
    <row r="569" spans="1:4" ht="19.5" customHeight="1">
      <c r="A569" s="32"/>
      <c r="B569" s="32"/>
      <c r="C569" s="32"/>
      <c r="D569" s="107"/>
    </row>
    <row r="570" spans="1:4" ht="19.5" customHeight="1">
      <c r="A570" s="32"/>
      <c r="B570" s="32"/>
      <c r="C570" s="32"/>
      <c r="D570" s="107"/>
    </row>
    <row r="571" spans="1:4" ht="19.5" customHeight="1">
      <c r="A571" s="32"/>
      <c r="B571" s="32"/>
      <c r="C571" s="32"/>
      <c r="D571" s="107"/>
    </row>
    <row r="572" spans="1:4" ht="19.5" customHeight="1">
      <c r="A572" s="32"/>
      <c r="B572" s="32"/>
      <c r="C572" s="32"/>
      <c r="D572" s="107"/>
    </row>
    <row r="573" spans="1:4" ht="19.5" customHeight="1">
      <c r="A573" s="32"/>
      <c r="B573" s="32"/>
      <c r="C573" s="32"/>
      <c r="D573" s="107"/>
    </row>
    <row r="574" spans="1:4" ht="19.5" customHeight="1">
      <c r="A574" s="32"/>
      <c r="B574" s="32"/>
      <c r="C574" s="32"/>
      <c r="D574" s="107"/>
    </row>
    <row r="575" spans="1:4" ht="19.5" customHeight="1">
      <c r="A575" s="32"/>
      <c r="B575" s="32"/>
      <c r="C575" s="32"/>
      <c r="D575" s="107"/>
    </row>
    <row r="576" spans="1:4" ht="19.5" customHeight="1">
      <c r="A576" s="32"/>
      <c r="B576" s="32"/>
      <c r="C576" s="32"/>
      <c r="D576" s="107"/>
    </row>
    <row r="577" spans="1:4" ht="19.5" customHeight="1">
      <c r="A577" s="32"/>
      <c r="B577" s="32"/>
      <c r="C577" s="32"/>
      <c r="D577" s="107"/>
    </row>
    <row r="578" spans="1:4" ht="19.5" customHeight="1">
      <c r="A578" s="32"/>
      <c r="B578" s="32"/>
      <c r="C578" s="32"/>
      <c r="D578" s="107"/>
    </row>
    <row r="579" spans="1:4" ht="19.5" customHeight="1">
      <c r="A579" s="32"/>
      <c r="B579" s="32"/>
      <c r="C579" s="32"/>
      <c r="D579" s="107"/>
    </row>
    <row r="580" spans="1:4" ht="19.5" customHeight="1">
      <c r="A580" s="32"/>
      <c r="B580" s="32"/>
      <c r="C580" s="32"/>
      <c r="D580" s="107"/>
    </row>
    <row r="581" spans="1:4" ht="19.5" customHeight="1">
      <c r="A581" s="32"/>
      <c r="B581" s="32"/>
      <c r="C581" s="32"/>
      <c r="D581" s="107"/>
    </row>
    <row r="582" spans="1:4" ht="19.5" customHeight="1">
      <c r="A582" s="32"/>
      <c r="B582" s="32"/>
      <c r="C582" s="32"/>
      <c r="D582" s="107"/>
    </row>
    <row r="583" spans="1:4" ht="19.5" customHeight="1">
      <c r="A583" s="32"/>
      <c r="B583" s="32"/>
      <c r="C583" s="32"/>
      <c r="D583" s="107"/>
    </row>
    <row r="584" spans="1:4" ht="19.5" customHeight="1">
      <c r="A584" s="32"/>
      <c r="B584" s="32"/>
      <c r="C584" s="32"/>
      <c r="D584" s="107"/>
    </row>
    <row r="585" spans="1:4" ht="19.5" customHeight="1">
      <c r="A585" s="32"/>
      <c r="B585" s="32"/>
      <c r="C585" s="32"/>
      <c r="D585" s="107"/>
    </row>
    <row r="586" spans="1:4" ht="19.5" customHeight="1">
      <c r="A586" s="32"/>
      <c r="B586" s="32"/>
      <c r="C586" s="32"/>
      <c r="D586" s="107"/>
    </row>
    <row r="587" spans="1:4" ht="19.5" customHeight="1">
      <c r="A587" s="32"/>
      <c r="B587" s="32"/>
      <c r="C587" s="32"/>
      <c r="D587" s="107"/>
    </row>
    <row r="588" spans="1:4" ht="19.5" customHeight="1">
      <c r="A588" s="32"/>
      <c r="B588" s="32"/>
      <c r="C588" s="32"/>
      <c r="D588" s="107"/>
    </row>
    <row r="589" spans="1:4" ht="19.5" customHeight="1">
      <c r="A589" s="32"/>
      <c r="B589" s="32"/>
      <c r="C589" s="32"/>
      <c r="D589" s="107"/>
    </row>
    <row r="590" spans="1:4" ht="19.5" customHeight="1">
      <c r="A590" s="32"/>
      <c r="B590" s="32"/>
      <c r="C590" s="32"/>
      <c r="D590" s="107"/>
    </row>
    <row r="591" spans="1:4" ht="19.5" customHeight="1">
      <c r="A591" s="32"/>
      <c r="B591" s="32"/>
      <c r="C591" s="32"/>
      <c r="D591" s="107"/>
    </row>
    <row r="592" spans="1:4" ht="19.5" customHeight="1">
      <c r="A592" s="32"/>
      <c r="B592" s="32"/>
      <c r="C592" s="32"/>
      <c r="D592" s="107"/>
    </row>
    <row r="593" spans="1:4" ht="19.5" customHeight="1">
      <c r="A593" s="32"/>
      <c r="B593" s="32"/>
      <c r="C593" s="32"/>
      <c r="D593" s="107"/>
    </row>
    <row r="594" spans="1:4" ht="19.5" customHeight="1">
      <c r="A594" s="32"/>
      <c r="B594" s="32"/>
      <c r="C594" s="32"/>
      <c r="D594" s="107"/>
    </row>
    <row r="595" spans="1:4" ht="19.5" customHeight="1">
      <c r="A595" s="32"/>
      <c r="B595" s="32"/>
      <c r="C595" s="32"/>
      <c r="D595" s="107"/>
    </row>
    <row r="596" spans="1:4" ht="19.5" customHeight="1">
      <c r="A596" s="32"/>
      <c r="B596" s="32"/>
      <c r="C596" s="32"/>
      <c r="D596" s="107"/>
    </row>
    <row r="597" spans="1:4" ht="19.5" customHeight="1">
      <c r="A597" s="32"/>
      <c r="B597" s="32"/>
      <c r="C597" s="32"/>
      <c r="D597" s="107"/>
    </row>
    <row r="598" spans="1:4" ht="19.5" customHeight="1">
      <c r="A598" s="32"/>
      <c r="B598" s="32"/>
      <c r="C598" s="32"/>
      <c r="D598" s="107"/>
    </row>
    <row r="599" spans="1:4" ht="19.5" customHeight="1">
      <c r="A599" s="32"/>
      <c r="B599" s="32"/>
      <c r="C599" s="32"/>
      <c r="D599" s="107"/>
    </row>
    <row r="600" spans="1:4" ht="19.5" customHeight="1">
      <c r="A600" s="32"/>
      <c r="B600" s="32"/>
      <c r="C600" s="32"/>
      <c r="D600" s="107"/>
    </row>
    <row r="601" spans="1:4" ht="19.5" customHeight="1">
      <c r="A601" s="32"/>
      <c r="B601" s="32"/>
      <c r="C601" s="32"/>
      <c r="D601" s="107"/>
    </row>
    <row r="602" spans="1:4" ht="19.5" customHeight="1">
      <c r="A602" s="32"/>
      <c r="B602" s="32"/>
      <c r="C602" s="32"/>
      <c r="D602" s="107"/>
    </row>
    <row r="603" spans="1:4" ht="19.5" customHeight="1">
      <c r="A603" s="32"/>
      <c r="B603" s="32"/>
      <c r="C603" s="32"/>
      <c r="D603" s="107"/>
    </row>
    <row r="604" spans="1:4" ht="19.5" customHeight="1">
      <c r="A604" s="32"/>
      <c r="B604" s="32"/>
      <c r="C604" s="32"/>
      <c r="D604" s="107"/>
    </row>
    <row r="605" spans="1:4" ht="19.5" customHeight="1">
      <c r="A605" s="32"/>
      <c r="B605" s="32"/>
      <c r="C605" s="32"/>
      <c r="D605" s="107"/>
    </row>
    <row r="606" spans="1:4" ht="19.5" customHeight="1">
      <c r="A606" s="32"/>
      <c r="B606" s="32"/>
      <c r="C606" s="32"/>
      <c r="D606" s="107"/>
    </row>
    <row r="607" spans="1:4" ht="19.5" customHeight="1">
      <c r="A607" s="32"/>
      <c r="B607" s="32"/>
      <c r="C607" s="32"/>
      <c r="D607" s="107"/>
    </row>
    <row r="608" spans="1:4" ht="19.5" customHeight="1">
      <c r="A608" s="32"/>
      <c r="B608" s="32"/>
      <c r="C608" s="32"/>
      <c r="D608" s="107"/>
    </row>
    <row r="609" spans="1:4" ht="19.5" customHeight="1">
      <c r="A609" s="32"/>
      <c r="B609" s="32"/>
      <c r="C609" s="32"/>
      <c r="D609" s="107"/>
    </row>
    <row r="610" spans="1:4" ht="19.5" customHeight="1">
      <c r="A610" s="32"/>
      <c r="B610" s="32"/>
      <c r="C610" s="32"/>
      <c r="D610" s="107"/>
    </row>
    <row r="611" spans="1:4" ht="19.5" customHeight="1">
      <c r="A611" s="32"/>
      <c r="B611" s="32"/>
      <c r="C611" s="32"/>
      <c r="D611" s="107"/>
    </row>
    <row r="612" spans="1:4" ht="19.5" customHeight="1">
      <c r="A612" s="32"/>
      <c r="B612" s="32"/>
      <c r="C612" s="32"/>
      <c r="D612" s="107"/>
    </row>
    <row r="613" spans="1:4" ht="19.5" customHeight="1">
      <c r="A613" s="32"/>
      <c r="B613" s="32"/>
      <c r="C613" s="32"/>
      <c r="D613" s="107"/>
    </row>
    <row r="614" spans="1:4" ht="19.5" customHeight="1">
      <c r="A614" s="32"/>
      <c r="B614" s="32"/>
      <c r="C614" s="32"/>
      <c r="D614" s="107"/>
    </row>
    <row r="615" spans="1:4" ht="19.5" customHeight="1">
      <c r="A615" s="32"/>
      <c r="B615" s="32"/>
      <c r="C615" s="32"/>
      <c r="D615" s="107"/>
    </row>
    <row r="616" spans="1:4" ht="19.5" customHeight="1">
      <c r="A616" s="32"/>
      <c r="B616" s="32"/>
      <c r="C616" s="32"/>
      <c r="D616" s="107"/>
    </row>
    <row r="617" spans="1:4" ht="19.5" customHeight="1">
      <c r="A617" s="32"/>
      <c r="B617" s="32"/>
      <c r="C617" s="32"/>
      <c r="D617" s="107"/>
    </row>
    <row r="618" spans="1:4" ht="19.5" customHeight="1">
      <c r="A618" s="32"/>
      <c r="B618" s="32"/>
      <c r="C618" s="32"/>
      <c r="D618" s="107"/>
    </row>
    <row r="619" spans="1:4" ht="19.5" customHeight="1">
      <c r="A619" s="32"/>
      <c r="B619" s="32"/>
      <c r="C619" s="32"/>
      <c r="D619" s="107"/>
    </row>
    <row r="620" spans="1:4" ht="19.5" customHeight="1">
      <c r="A620" s="32"/>
      <c r="B620" s="32"/>
      <c r="C620" s="32"/>
      <c r="D620" s="107"/>
    </row>
    <row r="621" spans="1:4" ht="19.5" customHeight="1">
      <c r="A621" s="32"/>
      <c r="B621" s="32"/>
      <c r="C621" s="32"/>
      <c r="D621" s="107"/>
    </row>
    <row r="622" spans="1:4" ht="19.5" customHeight="1">
      <c r="A622" s="32"/>
      <c r="B622" s="32"/>
      <c r="C622" s="32"/>
      <c r="D622" s="107"/>
    </row>
    <row r="623" spans="1:4" ht="19.5" customHeight="1">
      <c r="A623" s="32"/>
      <c r="B623" s="32"/>
      <c r="C623" s="32"/>
      <c r="D623" s="107"/>
    </row>
    <row r="624" spans="1:4" ht="19.5" customHeight="1">
      <c r="A624" s="32"/>
      <c r="B624" s="32"/>
      <c r="C624" s="32"/>
      <c r="D624" s="107"/>
    </row>
    <row r="625" spans="1:4" ht="19.5" customHeight="1">
      <c r="A625" s="32"/>
      <c r="B625" s="32"/>
      <c r="C625" s="32"/>
      <c r="D625" s="107"/>
    </row>
    <row r="626" spans="1:4" ht="19.5" customHeight="1">
      <c r="A626" s="32"/>
      <c r="B626" s="32"/>
      <c r="C626" s="32"/>
      <c r="D626" s="107"/>
    </row>
    <row r="627" spans="1:4" ht="19.5" customHeight="1">
      <c r="A627" s="32"/>
      <c r="B627" s="32"/>
      <c r="C627" s="32"/>
      <c r="D627" s="107"/>
    </row>
    <row r="628" spans="1:4" ht="19.5" customHeight="1">
      <c r="A628" s="32"/>
      <c r="B628" s="32"/>
      <c r="C628" s="32"/>
      <c r="D628" s="107"/>
    </row>
    <row r="629" spans="1:4" ht="19.5" customHeight="1">
      <c r="A629" s="32"/>
      <c r="B629" s="32"/>
      <c r="C629" s="32"/>
      <c r="D629" s="107"/>
    </row>
    <row r="630" spans="1:4" ht="19.5" customHeight="1">
      <c r="A630" s="32"/>
      <c r="B630" s="32"/>
      <c r="C630" s="32"/>
      <c r="D630" s="107"/>
    </row>
    <row r="631" spans="1:4" ht="19.5" customHeight="1">
      <c r="A631" s="32"/>
      <c r="B631" s="32"/>
      <c r="C631" s="32"/>
      <c r="D631" s="107"/>
    </row>
    <row r="632" spans="1:4" ht="19.5" customHeight="1">
      <c r="A632" s="32"/>
      <c r="B632" s="32"/>
      <c r="C632" s="32"/>
      <c r="D632" s="107"/>
    </row>
    <row r="633" spans="1:4" ht="19.5" customHeight="1">
      <c r="A633" s="32"/>
      <c r="B633" s="32"/>
      <c r="C633" s="32"/>
      <c r="D633" s="107"/>
    </row>
    <row r="634" spans="1:4" ht="19.5" customHeight="1">
      <c r="A634" s="32"/>
      <c r="B634" s="32"/>
      <c r="C634" s="32"/>
      <c r="D634" s="107"/>
    </row>
    <row r="635" spans="1:4" ht="19.5" customHeight="1">
      <c r="A635" s="32"/>
      <c r="B635" s="32"/>
      <c r="C635" s="32"/>
      <c r="D635" s="107"/>
    </row>
    <row r="636" spans="1:4" ht="19.5" customHeight="1">
      <c r="A636" s="32"/>
      <c r="B636" s="32"/>
      <c r="C636" s="32"/>
      <c r="D636" s="107"/>
    </row>
    <row r="637" spans="1:4" ht="19.5" customHeight="1">
      <c r="A637" s="32"/>
      <c r="B637" s="32"/>
      <c r="C637" s="32"/>
      <c r="D637" s="107"/>
    </row>
    <row r="638" spans="1:4" ht="19.5" customHeight="1">
      <c r="A638" s="32"/>
      <c r="B638" s="32"/>
      <c r="C638" s="32"/>
      <c r="D638" s="107"/>
    </row>
    <row r="639" spans="1:4" ht="19.5" customHeight="1">
      <c r="A639" s="32"/>
      <c r="B639" s="32"/>
      <c r="C639" s="32"/>
      <c r="D639" s="107"/>
    </row>
    <row r="640" spans="1:4" ht="19.5" customHeight="1">
      <c r="A640" s="32"/>
      <c r="B640" s="32"/>
      <c r="C640" s="32"/>
      <c r="D640" s="107"/>
    </row>
    <row r="641" spans="1:4" ht="19.5" customHeight="1">
      <c r="A641" s="32"/>
      <c r="B641" s="32"/>
      <c r="C641" s="32"/>
      <c r="D641" s="107"/>
    </row>
    <row r="642" spans="1:4" ht="19.5" customHeight="1">
      <c r="A642" s="32"/>
      <c r="B642" s="32"/>
      <c r="C642" s="32"/>
      <c r="D642" s="107"/>
    </row>
    <row r="643" spans="1:4" ht="19.5" customHeight="1">
      <c r="A643" s="32"/>
      <c r="B643" s="32"/>
      <c r="C643" s="32"/>
      <c r="D643" s="107"/>
    </row>
    <row r="644" spans="1:4" ht="19.5" customHeight="1">
      <c r="A644" s="32"/>
      <c r="B644" s="32"/>
      <c r="C644" s="32"/>
      <c r="D644" s="107"/>
    </row>
    <row r="645" spans="1:4" ht="19.5" customHeight="1">
      <c r="A645" s="32"/>
      <c r="B645" s="32"/>
      <c r="C645" s="32"/>
      <c r="D645" s="107"/>
    </row>
    <row r="646" spans="1:4" ht="19.5" customHeight="1">
      <c r="A646" s="32"/>
      <c r="B646" s="32"/>
      <c r="C646" s="32"/>
      <c r="D646" s="107"/>
    </row>
    <row r="647" spans="1:4" ht="19.5" customHeight="1">
      <c r="A647" s="32"/>
      <c r="B647" s="32"/>
      <c r="C647" s="32"/>
      <c r="D647" s="107"/>
    </row>
    <row r="648" spans="1:4" ht="19.5" customHeight="1">
      <c r="A648" s="32"/>
      <c r="B648" s="32"/>
      <c r="C648" s="32"/>
      <c r="D648" s="107"/>
    </row>
    <row r="649" spans="1:4" ht="19.5" customHeight="1">
      <c r="A649" s="32"/>
      <c r="B649" s="32"/>
      <c r="C649" s="32"/>
      <c r="D649" s="107"/>
    </row>
    <row r="650" spans="1:4" ht="19.5" customHeight="1">
      <c r="A650" s="32"/>
      <c r="B650" s="32"/>
      <c r="C650" s="32"/>
      <c r="D650" s="107"/>
    </row>
    <row r="651" spans="1:4" ht="19.5" customHeight="1">
      <c r="A651" s="32"/>
      <c r="B651" s="32"/>
      <c r="C651" s="32"/>
      <c r="D651" s="107"/>
    </row>
    <row r="652" spans="1:4" ht="19.5" customHeight="1">
      <c r="A652" s="32"/>
      <c r="B652" s="32"/>
      <c r="C652" s="32"/>
      <c r="D652" s="107"/>
    </row>
    <row r="653" spans="1:4" ht="19.5" customHeight="1">
      <c r="A653" s="32"/>
      <c r="B653" s="32"/>
      <c r="C653" s="32"/>
      <c r="D653" s="107"/>
    </row>
    <row r="654" spans="1:4" ht="19.5" customHeight="1">
      <c r="A654" s="32"/>
      <c r="B654" s="32"/>
      <c r="C654" s="32"/>
      <c r="D654" s="107"/>
    </row>
    <row r="655" spans="1:4" ht="19.5" customHeight="1">
      <c r="A655" s="32"/>
      <c r="B655" s="32"/>
      <c r="C655" s="32"/>
      <c r="D655" s="107"/>
    </row>
    <row r="656" spans="1:4" ht="19.5" customHeight="1">
      <c r="A656" s="32"/>
      <c r="B656" s="32"/>
      <c r="C656" s="32"/>
      <c r="D656" s="107"/>
    </row>
    <row r="657" spans="1:4" ht="19.5" customHeight="1">
      <c r="A657" s="32"/>
      <c r="B657" s="32"/>
      <c r="C657" s="32"/>
      <c r="D657" s="107"/>
    </row>
    <row r="658" spans="1:4" ht="19.5" customHeight="1">
      <c r="A658" s="32"/>
      <c r="B658" s="32"/>
      <c r="C658" s="32"/>
      <c r="D658" s="107"/>
    </row>
    <row r="659" spans="1:4" ht="19.5" customHeight="1">
      <c r="A659" s="32"/>
      <c r="B659" s="32"/>
      <c r="C659" s="32"/>
      <c r="D659" s="107"/>
    </row>
    <row r="660" spans="1:4" ht="19.5" customHeight="1">
      <c r="A660" s="32"/>
      <c r="B660" s="32"/>
      <c r="C660" s="32"/>
      <c r="D660" s="107"/>
    </row>
    <row r="661" spans="1:4" ht="19.5" customHeight="1">
      <c r="A661" s="32"/>
      <c r="B661" s="32"/>
      <c r="C661" s="32"/>
      <c r="D661" s="107"/>
    </row>
    <row r="662" spans="1:4" ht="19.5" customHeight="1">
      <c r="A662" s="32"/>
      <c r="B662" s="32"/>
      <c r="C662" s="32"/>
      <c r="D662" s="107"/>
    </row>
    <row r="663" spans="1:4" ht="19.5" customHeight="1">
      <c r="A663" s="32"/>
      <c r="B663" s="32"/>
      <c r="C663" s="32"/>
      <c r="D663" s="107"/>
    </row>
    <row r="664" spans="1:4" ht="19.5" customHeight="1">
      <c r="A664" s="32"/>
      <c r="B664" s="32"/>
      <c r="C664" s="32"/>
      <c r="D664" s="107"/>
    </row>
    <row r="665" spans="1:4" ht="19.5" customHeight="1">
      <c r="A665" s="32"/>
      <c r="B665" s="32"/>
      <c r="C665" s="32"/>
      <c r="D665" s="107"/>
    </row>
    <row r="666" spans="1:4" ht="19.5" customHeight="1">
      <c r="A666" s="32"/>
      <c r="B666" s="32"/>
      <c r="C666" s="32"/>
      <c r="D666" s="107"/>
    </row>
    <row r="667" spans="1:4" ht="19.5" customHeight="1">
      <c r="A667" s="32"/>
      <c r="B667" s="32"/>
      <c r="C667" s="32"/>
      <c r="D667" s="107"/>
    </row>
    <row r="668" spans="1:4" ht="19.5" customHeight="1">
      <c r="A668" s="32"/>
      <c r="B668" s="32"/>
      <c r="C668" s="32"/>
      <c r="D668" s="107"/>
    </row>
    <row r="669" spans="1:4" ht="19.5" customHeight="1">
      <c r="A669" s="32"/>
      <c r="B669" s="32"/>
      <c r="C669" s="32"/>
      <c r="D669" s="107"/>
    </row>
    <row r="670" spans="1:4" ht="19.5" customHeight="1">
      <c r="A670" s="32"/>
      <c r="B670" s="32"/>
      <c r="C670" s="32"/>
      <c r="D670" s="107"/>
    </row>
    <row r="671" spans="1:4" ht="19.5" customHeight="1">
      <c r="A671" s="32"/>
      <c r="B671" s="32"/>
      <c r="C671" s="32"/>
      <c r="D671" s="107"/>
    </row>
    <row r="672" spans="1:4" ht="19.5" customHeight="1">
      <c r="A672" s="32"/>
      <c r="B672" s="32"/>
      <c r="C672" s="32"/>
      <c r="D672" s="107"/>
    </row>
    <row r="673" spans="1:4" ht="19.5" customHeight="1">
      <c r="A673" s="32"/>
      <c r="B673" s="32"/>
      <c r="C673" s="32"/>
      <c r="D673" s="107"/>
    </row>
    <row r="674" spans="1:4" ht="19.5" customHeight="1">
      <c r="A674" s="32"/>
      <c r="B674" s="32"/>
      <c r="C674" s="32"/>
      <c r="D674" s="107"/>
    </row>
    <row r="675" spans="1:4" ht="19.5" customHeight="1">
      <c r="A675" s="32"/>
      <c r="B675" s="32"/>
      <c r="C675" s="32"/>
      <c r="D675" s="107"/>
    </row>
    <row r="676" spans="1:4" ht="19.5" customHeight="1">
      <c r="A676" s="32"/>
      <c r="B676" s="32"/>
      <c r="C676" s="32"/>
      <c r="D676" s="107"/>
    </row>
    <row r="677" spans="1:4" ht="19.5" customHeight="1">
      <c r="A677" s="32"/>
      <c r="B677" s="32"/>
      <c r="C677" s="32"/>
      <c r="D677" s="107"/>
    </row>
    <row r="678" spans="1:4" ht="19.5" customHeight="1">
      <c r="A678" s="32"/>
      <c r="B678" s="32"/>
      <c r="C678" s="32"/>
      <c r="D678" s="107"/>
    </row>
    <row r="679" spans="1:4" ht="19.5" customHeight="1">
      <c r="A679" s="32"/>
      <c r="B679" s="32"/>
      <c r="C679" s="32"/>
      <c r="D679" s="107"/>
    </row>
    <row r="680" spans="1:4" ht="19.5" customHeight="1">
      <c r="A680" s="32"/>
      <c r="B680" s="32"/>
      <c r="C680" s="32"/>
      <c r="D680" s="107"/>
    </row>
    <row r="681" spans="1:4" ht="19.5" customHeight="1">
      <c r="A681" s="32"/>
      <c r="B681" s="32"/>
      <c r="C681" s="32"/>
      <c r="D681" s="107"/>
    </row>
    <row r="682" spans="1:4" ht="19.5" customHeight="1">
      <c r="A682" s="32"/>
      <c r="B682" s="32"/>
      <c r="C682" s="32"/>
      <c r="D682" s="107"/>
    </row>
    <row r="683" spans="1:4" ht="19.5" customHeight="1">
      <c r="A683" s="32"/>
      <c r="B683" s="32"/>
      <c r="C683" s="32"/>
      <c r="D683" s="107"/>
    </row>
    <row r="684" spans="1:4" ht="19.5" customHeight="1">
      <c r="A684" s="32"/>
      <c r="B684" s="32"/>
      <c r="C684" s="32"/>
      <c r="D684" s="107"/>
    </row>
    <row r="685" spans="1:4" ht="19.5" customHeight="1">
      <c r="A685" s="32"/>
      <c r="B685" s="32"/>
      <c r="C685" s="32"/>
      <c r="D685" s="107"/>
    </row>
    <row r="686" spans="1:4" ht="19.5" customHeight="1">
      <c r="A686" s="32"/>
      <c r="B686" s="32"/>
      <c r="C686" s="32"/>
      <c r="D686" s="107"/>
    </row>
    <row r="687" spans="1:4" ht="19.5" customHeight="1">
      <c r="A687" s="32"/>
      <c r="B687" s="32"/>
      <c r="C687" s="32"/>
      <c r="D687" s="107"/>
    </row>
    <row r="688" spans="1:4" ht="19.5" customHeight="1">
      <c r="A688" s="32"/>
      <c r="B688" s="32"/>
      <c r="C688" s="32"/>
      <c r="D688" s="107"/>
    </row>
    <row r="689" spans="1:4" ht="19.5" customHeight="1">
      <c r="A689" s="32"/>
      <c r="B689" s="32"/>
      <c r="C689" s="32"/>
      <c r="D689" s="107"/>
    </row>
    <row r="690" spans="1:4" ht="19.5" customHeight="1">
      <c r="A690" s="32"/>
      <c r="B690" s="32"/>
      <c r="C690" s="32"/>
      <c r="D690" s="107"/>
    </row>
    <row r="691" spans="1:4" ht="19.5" customHeight="1">
      <c r="A691" s="32"/>
      <c r="B691" s="32"/>
      <c r="C691" s="32"/>
      <c r="D691" s="107"/>
    </row>
    <row r="692" spans="1:4" ht="19.5" customHeight="1">
      <c r="A692" s="32"/>
      <c r="B692" s="32"/>
      <c r="C692" s="32"/>
      <c r="D692" s="107"/>
    </row>
    <row r="693" spans="1:4" ht="19.5" customHeight="1">
      <c r="A693" s="32"/>
      <c r="B693" s="32"/>
      <c r="C693" s="32"/>
      <c r="D693" s="107"/>
    </row>
    <row r="694" spans="1:4" ht="19.5" customHeight="1">
      <c r="A694" s="32"/>
      <c r="B694" s="32"/>
      <c r="C694" s="32"/>
      <c r="D694" s="107"/>
    </row>
    <row r="695" spans="1:4" ht="19.5" customHeight="1">
      <c r="A695" s="32"/>
      <c r="B695" s="32"/>
      <c r="C695" s="32"/>
      <c r="D695" s="107"/>
    </row>
    <row r="696" spans="1:4" ht="19.5" customHeight="1">
      <c r="A696" s="32"/>
      <c r="B696" s="32"/>
      <c r="C696" s="32"/>
      <c r="D696" s="107"/>
    </row>
    <row r="697" spans="1:4" ht="19.5" customHeight="1">
      <c r="A697" s="32"/>
      <c r="B697" s="32"/>
      <c r="C697" s="32"/>
      <c r="D697" s="107"/>
    </row>
    <row r="698" spans="1:4" ht="19.5" customHeight="1">
      <c r="A698" s="32"/>
      <c r="B698" s="32"/>
      <c r="C698" s="32"/>
      <c r="D698" s="107"/>
    </row>
    <row r="699" spans="1:4" ht="19.5" customHeight="1">
      <c r="A699" s="32"/>
      <c r="B699" s="32"/>
      <c r="C699" s="32"/>
      <c r="D699" s="107"/>
    </row>
    <row r="700" spans="1:4" ht="19.5" customHeight="1">
      <c r="A700" s="32"/>
      <c r="B700" s="32"/>
      <c r="C700" s="32"/>
      <c r="D700" s="107"/>
    </row>
    <row r="701" spans="1:4" ht="19.5" customHeight="1">
      <c r="A701" s="32"/>
      <c r="B701" s="32"/>
      <c r="C701" s="32"/>
      <c r="D701" s="107"/>
    </row>
    <row r="702" spans="1:4" ht="19.5" customHeight="1">
      <c r="A702" s="32"/>
      <c r="B702" s="32"/>
      <c r="C702" s="32"/>
      <c r="D702" s="107"/>
    </row>
    <row r="703" spans="1:4" ht="19.5" customHeight="1">
      <c r="A703" s="32"/>
      <c r="B703" s="32"/>
      <c r="C703" s="32"/>
      <c r="D703" s="107"/>
    </row>
    <row r="704" spans="1:4" ht="19.5" customHeight="1">
      <c r="A704" s="32"/>
      <c r="B704" s="32"/>
      <c r="C704" s="32"/>
      <c r="D704" s="107"/>
    </row>
    <row r="705" spans="1:4" ht="19.5" customHeight="1">
      <c r="A705" s="32"/>
      <c r="B705" s="32"/>
      <c r="C705" s="32"/>
      <c r="D705" s="107"/>
    </row>
    <row r="706" spans="1:4" ht="19.5" customHeight="1">
      <c r="A706" s="32"/>
      <c r="B706" s="32"/>
      <c r="C706" s="32"/>
      <c r="D706" s="107"/>
    </row>
    <row r="707" spans="1:4" ht="19.5" customHeight="1">
      <c r="A707" s="32"/>
      <c r="B707" s="32"/>
      <c r="C707" s="32"/>
      <c r="D707" s="107"/>
    </row>
    <row r="708" spans="1:4" ht="19.5" customHeight="1">
      <c r="A708" s="32"/>
      <c r="B708" s="32"/>
      <c r="C708" s="32"/>
      <c r="D708" s="107"/>
    </row>
    <row r="709" spans="1:4" ht="19.5" customHeight="1">
      <c r="A709" s="32"/>
      <c r="B709" s="32"/>
      <c r="C709" s="32"/>
      <c r="D709" s="107"/>
    </row>
    <row r="710" spans="1:4" ht="19.5" customHeight="1">
      <c r="A710" s="32"/>
      <c r="B710" s="32"/>
      <c r="C710" s="32"/>
      <c r="D710" s="107"/>
    </row>
    <row r="711" spans="1:4" ht="19.5" customHeight="1">
      <c r="A711" s="32"/>
      <c r="B711" s="32"/>
      <c r="C711" s="32"/>
      <c r="D711" s="107"/>
    </row>
    <row r="712" spans="1:4" ht="19.5" customHeight="1">
      <c r="A712" s="32"/>
      <c r="B712" s="32"/>
      <c r="C712" s="32"/>
      <c r="D712" s="107"/>
    </row>
    <row r="713" spans="1:4" ht="19.5" customHeight="1">
      <c r="A713" s="32"/>
      <c r="B713" s="32"/>
      <c r="C713" s="32"/>
      <c r="D713" s="107"/>
    </row>
    <row r="714" spans="1:4" ht="19.5" customHeight="1">
      <c r="A714" s="32"/>
      <c r="B714" s="32"/>
      <c r="C714" s="32"/>
      <c r="D714" s="107"/>
    </row>
    <row r="715" spans="1:4" ht="19.5" customHeight="1">
      <c r="A715" s="32"/>
      <c r="B715" s="32"/>
      <c r="C715" s="32"/>
      <c r="D715" s="107"/>
    </row>
    <row r="716" spans="1:4" ht="19.5" customHeight="1">
      <c r="A716" s="32"/>
      <c r="B716" s="32"/>
      <c r="C716" s="32"/>
      <c r="D716" s="107"/>
    </row>
    <row r="717" spans="1:4" ht="19.5" customHeight="1">
      <c r="A717" s="32"/>
      <c r="B717" s="32"/>
      <c r="C717" s="32"/>
      <c r="D717" s="107"/>
    </row>
    <row r="718" spans="1:4" ht="19.5" customHeight="1">
      <c r="A718" s="32"/>
      <c r="B718" s="32"/>
      <c r="C718" s="32"/>
      <c r="D718" s="107"/>
    </row>
    <row r="719" spans="1:4" ht="19.5" customHeight="1">
      <c r="A719" s="32"/>
      <c r="B719" s="32"/>
      <c r="C719" s="32"/>
      <c r="D719" s="107"/>
    </row>
    <row r="720" spans="1:4" ht="19.5" customHeight="1">
      <c r="A720" s="32"/>
      <c r="B720" s="32"/>
      <c r="C720" s="32"/>
      <c r="D720" s="107"/>
    </row>
    <row r="721" spans="1:4" ht="19.5" customHeight="1">
      <c r="A721" s="32"/>
      <c r="B721" s="32"/>
      <c r="C721" s="32"/>
      <c r="D721" s="107"/>
    </row>
    <row r="722" spans="1:4" ht="19.5" customHeight="1">
      <c r="A722" s="32"/>
      <c r="B722" s="32"/>
      <c r="C722" s="32"/>
      <c r="D722" s="107"/>
    </row>
    <row r="723" spans="1:4" ht="19.5" customHeight="1">
      <c r="A723" s="32"/>
      <c r="B723" s="32"/>
      <c r="C723" s="32"/>
      <c r="D723" s="107"/>
    </row>
    <row r="724" spans="1:4" ht="19.5" customHeight="1">
      <c r="A724" s="32"/>
      <c r="B724" s="32"/>
      <c r="C724" s="32"/>
      <c r="D724" s="107"/>
    </row>
    <row r="725" spans="1:4" ht="19.5" customHeight="1">
      <c r="A725" s="32"/>
      <c r="B725" s="32"/>
      <c r="C725" s="32"/>
      <c r="D725" s="107"/>
    </row>
    <row r="726" spans="1:4" ht="19.5" customHeight="1">
      <c r="A726" s="32"/>
      <c r="B726" s="32"/>
      <c r="C726" s="32"/>
      <c r="D726" s="107"/>
    </row>
    <row r="727" spans="1:4" ht="19.5" customHeight="1">
      <c r="A727" s="32"/>
      <c r="B727" s="32"/>
      <c r="C727" s="32"/>
      <c r="D727" s="107"/>
    </row>
    <row r="728" spans="1:4" ht="19.5" customHeight="1">
      <c r="A728" s="32"/>
      <c r="B728" s="32"/>
      <c r="C728" s="32"/>
      <c r="D728" s="107"/>
    </row>
    <row r="729" spans="1:4" ht="19.5" customHeight="1">
      <c r="A729" s="32"/>
      <c r="B729" s="32"/>
      <c r="C729" s="32"/>
      <c r="D729" s="107"/>
    </row>
    <row r="730" spans="1:4" ht="19.5" customHeight="1">
      <c r="A730" s="32"/>
      <c r="B730" s="32"/>
      <c r="C730" s="32"/>
      <c r="D730" s="107"/>
    </row>
    <row r="731" spans="1:4" ht="19.5" customHeight="1">
      <c r="A731" s="32"/>
      <c r="B731" s="32"/>
      <c r="C731" s="32"/>
      <c r="D731" s="107"/>
    </row>
    <row r="732" spans="1:4" ht="19.5" customHeight="1">
      <c r="A732" s="32"/>
      <c r="B732" s="32"/>
      <c r="C732" s="32"/>
      <c r="D732" s="107"/>
    </row>
    <row r="733" spans="1:4" ht="19.5" customHeight="1">
      <c r="A733" s="32"/>
      <c r="B733" s="32"/>
      <c r="C733" s="32"/>
      <c r="D733" s="107"/>
    </row>
    <row r="734" spans="1:4" ht="19.5" customHeight="1">
      <c r="A734" s="32"/>
      <c r="B734" s="32"/>
      <c r="C734" s="32"/>
      <c r="D734" s="107"/>
    </row>
    <row r="735" spans="1:4" ht="19.5" customHeight="1">
      <c r="A735" s="32"/>
      <c r="B735" s="32"/>
      <c r="C735" s="32"/>
      <c r="D735" s="107"/>
    </row>
    <row r="736" spans="1:4" ht="19.5" customHeight="1">
      <c r="A736" s="32"/>
      <c r="B736" s="32"/>
      <c r="C736" s="32"/>
      <c r="D736" s="107"/>
    </row>
    <row r="737" spans="1:4" ht="19.5" customHeight="1">
      <c r="A737" s="32"/>
      <c r="B737" s="32"/>
      <c r="C737" s="32"/>
      <c r="D737" s="107"/>
    </row>
    <row r="738" spans="1:4" ht="19.5" customHeight="1">
      <c r="A738" s="32"/>
      <c r="B738" s="32"/>
      <c r="C738" s="32"/>
      <c r="D738" s="107"/>
    </row>
    <row r="739" spans="1:4" ht="19.5" customHeight="1">
      <c r="A739" s="32"/>
      <c r="B739" s="32"/>
      <c r="C739" s="32"/>
      <c r="D739" s="107"/>
    </row>
    <row r="740" spans="1:4" ht="19.5" customHeight="1">
      <c r="A740" s="32"/>
      <c r="B740" s="32"/>
      <c r="C740" s="32"/>
      <c r="D740" s="107"/>
    </row>
    <row r="741" spans="1:4" ht="19.5" customHeight="1">
      <c r="A741" s="32"/>
      <c r="B741" s="32"/>
      <c r="C741" s="32"/>
      <c r="D741" s="107"/>
    </row>
    <row r="742" spans="1:4" ht="19.5" customHeight="1">
      <c r="A742" s="32"/>
      <c r="B742" s="32"/>
      <c r="C742" s="32"/>
      <c r="D742" s="107"/>
    </row>
    <row r="743" spans="1:4" ht="19.5" customHeight="1">
      <c r="A743" s="32"/>
      <c r="B743" s="32"/>
      <c r="C743" s="32"/>
      <c r="D743" s="107"/>
    </row>
    <row r="744" spans="1:4" ht="19.5" customHeight="1">
      <c r="A744" s="32"/>
      <c r="B744" s="32"/>
      <c r="C744" s="32"/>
      <c r="D744" s="107"/>
    </row>
    <row r="745" spans="1:4" ht="19.5" customHeight="1">
      <c r="A745" s="32"/>
      <c r="B745" s="32"/>
      <c r="C745" s="32"/>
      <c r="D745" s="107"/>
    </row>
    <row r="746" spans="1:4" ht="19.5" customHeight="1">
      <c r="A746" s="32"/>
      <c r="B746" s="32"/>
      <c r="C746" s="32"/>
      <c r="D746" s="107"/>
    </row>
    <row r="747" spans="1:4" ht="19.5" customHeight="1">
      <c r="A747" s="32"/>
      <c r="B747" s="32"/>
      <c r="C747" s="32"/>
      <c r="D747" s="107"/>
    </row>
    <row r="748" spans="1:4" ht="19.5" customHeight="1">
      <c r="A748" s="32"/>
      <c r="B748" s="32"/>
      <c r="C748" s="32"/>
      <c r="D748" s="107"/>
    </row>
    <row r="749" spans="1:4" ht="19.5" customHeight="1">
      <c r="A749" s="32"/>
      <c r="B749" s="32"/>
      <c r="C749" s="32"/>
      <c r="D749" s="107"/>
    </row>
    <row r="750" spans="1:4" ht="19.5" customHeight="1">
      <c r="A750" s="32"/>
      <c r="B750" s="32"/>
      <c r="C750" s="32"/>
      <c r="D750" s="107"/>
    </row>
    <row r="751" spans="1:4" ht="19.5" customHeight="1">
      <c r="A751" s="32"/>
      <c r="B751" s="32"/>
      <c r="C751" s="32"/>
      <c r="D751" s="107"/>
    </row>
    <row r="752" spans="1:4" ht="19.5" customHeight="1">
      <c r="A752" s="32"/>
      <c r="B752" s="32"/>
      <c r="C752" s="32"/>
      <c r="D752" s="107"/>
    </row>
    <row r="753" spans="1:4" ht="19.5" customHeight="1">
      <c r="A753" s="32"/>
      <c r="B753" s="32"/>
      <c r="C753" s="32"/>
      <c r="D753" s="107"/>
    </row>
    <row r="754" spans="1:4" ht="19.5" customHeight="1">
      <c r="A754" s="32"/>
      <c r="B754" s="32"/>
      <c r="C754" s="32"/>
      <c r="D754" s="107"/>
    </row>
    <row r="755" spans="1:4" ht="19.5" customHeight="1">
      <c r="A755" s="32"/>
      <c r="B755" s="32"/>
      <c r="C755" s="32"/>
      <c r="D755" s="107"/>
    </row>
    <row r="756" spans="1:4" ht="19.5" customHeight="1">
      <c r="A756" s="32"/>
      <c r="B756" s="32"/>
      <c r="C756" s="32"/>
      <c r="D756" s="107"/>
    </row>
    <row r="757" spans="1:4" ht="19.5" customHeight="1">
      <c r="A757" s="32"/>
      <c r="B757" s="32"/>
      <c r="C757" s="32"/>
      <c r="D757" s="107"/>
    </row>
    <row r="758" spans="1:4" ht="19.5" customHeight="1">
      <c r="A758" s="32"/>
      <c r="B758" s="32"/>
      <c r="C758" s="32"/>
      <c r="D758" s="107"/>
    </row>
    <row r="759" spans="1:4" ht="19.5" customHeight="1">
      <c r="A759" s="32"/>
      <c r="B759" s="32"/>
      <c r="C759" s="32"/>
      <c r="D759" s="107"/>
    </row>
    <row r="760" spans="1:4" ht="19.5" customHeight="1">
      <c r="A760" s="32"/>
      <c r="B760" s="32"/>
      <c r="C760" s="32"/>
      <c r="D760" s="107"/>
    </row>
    <row r="761" spans="1:4" ht="19.5" customHeight="1">
      <c r="A761" s="32"/>
      <c r="B761" s="32"/>
      <c r="C761" s="32"/>
      <c r="D761" s="107"/>
    </row>
    <row r="762" spans="1:4" ht="19.5" customHeight="1">
      <c r="A762" s="32"/>
      <c r="B762" s="32"/>
      <c r="C762" s="32"/>
      <c r="D762" s="107"/>
    </row>
    <row r="763" spans="1:4" ht="19.5" customHeight="1">
      <c r="A763" s="32"/>
      <c r="B763" s="32"/>
      <c r="C763" s="32"/>
      <c r="D763" s="107"/>
    </row>
    <row r="764" spans="1:4" ht="19.5" customHeight="1">
      <c r="A764" s="32"/>
      <c r="B764" s="32"/>
      <c r="C764" s="32"/>
      <c r="D764" s="107"/>
    </row>
    <row r="765" spans="1:4" ht="19.5" customHeight="1">
      <c r="A765" s="32"/>
      <c r="B765" s="32"/>
      <c r="C765" s="32"/>
      <c r="D765" s="107"/>
    </row>
    <row r="766" spans="1:4" ht="19.5" customHeight="1">
      <c r="A766" s="32"/>
      <c r="B766" s="32"/>
      <c r="C766" s="32"/>
      <c r="D766" s="107"/>
    </row>
    <row r="767" spans="1:4" ht="19.5" customHeight="1">
      <c r="A767" s="32"/>
      <c r="B767" s="32"/>
      <c r="C767" s="32"/>
      <c r="D767" s="107"/>
    </row>
    <row r="768" spans="1:4" ht="19.5" customHeight="1">
      <c r="A768" s="32"/>
      <c r="B768" s="32"/>
      <c r="C768" s="32"/>
      <c r="D768" s="107"/>
    </row>
    <row r="769" spans="1:4" ht="19.5" customHeight="1">
      <c r="A769" s="32"/>
      <c r="B769" s="32"/>
      <c r="C769" s="32"/>
      <c r="D769" s="107"/>
    </row>
    <row r="770" spans="1:4" ht="19.5" customHeight="1">
      <c r="A770" s="32"/>
      <c r="B770" s="32"/>
      <c r="C770" s="32"/>
      <c r="D770" s="107"/>
    </row>
    <row r="771" spans="1:4" ht="19.5" customHeight="1">
      <c r="A771" s="32"/>
      <c r="B771" s="32"/>
      <c r="C771" s="32"/>
      <c r="D771" s="107"/>
    </row>
    <row r="772" spans="1:4" ht="19.5" customHeight="1">
      <c r="A772" s="32"/>
      <c r="B772" s="32"/>
      <c r="C772" s="32"/>
      <c r="D772" s="107"/>
    </row>
    <row r="773" spans="1:4" ht="19.5" customHeight="1">
      <c r="A773" s="32"/>
      <c r="B773" s="32"/>
      <c r="C773" s="32"/>
      <c r="D773" s="107"/>
    </row>
    <row r="774" spans="1:4" ht="19.5" customHeight="1">
      <c r="A774" s="32"/>
      <c r="B774" s="32"/>
      <c r="C774" s="32"/>
      <c r="D774" s="107"/>
    </row>
    <row r="775" spans="1:4" ht="19.5" customHeight="1">
      <c r="A775" s="32"/>
      <c r="B775" s="32"/>
      <c r="C775" s="32"/>
      <c r="D775" s="107"/>
    </row>
    <row r="776" spans="1:4" ht="19.5" customHeight="1">
      <c r="A776" s="32"/>
      <c r="B776" s="32"/>
      <c r="C776" s="32"/>
      <c r="D776" s="107"/>
    </row>
    <row r="777" spans="1:4" ht="19.5" customHeight="1">
      <c r="A777" s="32"/>
      <c r="B777" s="32"/>
      <c r="C777" s="32"/>
      <c r="D777" s="107"/>
    </row>
    <row r="778" spans="1:4" ht="19.5" customHeight="1">
      <c r="A778" s="32"/>
      <c r="B778" s="32"/>
      <c r="C778" s="32"/>
      <c r="D778" s="107"/>
    </row>
    <row r="779" spans="1:4" ht="19.5" customHeight="1">
      <c r="A779" s="32"/>
      <c r="B779" s="32"/>
      <c r="C779" s="32"/>
      <c r="D779" s="107"/>
    </row>
    <row r="780" spans="1:4" ht="19.5" customHeight="1">
      <c r="A780" s="32"/>
      <c r="B780" s="32"/>
      <c r="C780" s="32"/>
      <c r="D780" s="107"/>
    </row>
    <row r="781" spans="1:4" ht="19.5" customHeight="1">
      <c r="A781" s="32"/>
      <c r="B781" s="32"/>
      <c r="C781" s="32"/>
      <c r="D781" s="107"/>
    </row>
    <row r="782" spans="1:4" ht="19.5" customHeight="1">
      <c r="A782" s="32"/>
      <c r="B782" s="32"/>
      <c r="C782" s="32"/>
      <c r="D782" s="107"/>
    </row>
    <row r="783" spans="1:4" ht="19.5" customHeight="1">
      <c r="A783" s="32"/>
      <c r="B783" s="32"/>
      <c r="C783" s="32"/>
      <c r="D783" s="107"/>
    </row>
    <row r="784" spans="1:4" ht="19.5" customHeight="1">
      <c r="A784" s="32"/>
      <c r="B784" s="32"/>
      <c r="C784" s="32"/>
      <c r="D784" s="107"/>
    </row>
    <row r="785" spans="1:4" ht="19.5" customHeight="1">
      <c r="A785" s="32"/>
      <c r="B785" s="32"/>
      <c r="C785" s="32"/>
      <c r="D785" s="107"/>
    </row>
    <row r="786" spans="1:4" ht="19.5" customHeight="1">
      <c r="A786" s="32"/>
      <c r="B786" s="32"/>
      <c r="C786" s="32"/>
      <c r="D786" s="107"/>
    </row>
    <row r="787" spans="1:4" ht="19.5" customHeight="1">
      <c r="A787" s="32"/>
      <c r="B787" s="32"/>
      <c r="C787" s="32"/>
      <c r="D787" s="107"/>
    </row>
    <row r="788" spans="1:4" ht="19.5" customHeight="1">
      <c r="A788" s="32"/>
      <c r="B788" s="32"/>
      <c r="C788" s="32"/>
      <c r="D788" s="107"/>
    </row>
    <row r="789" spans="1:4" ht="19.5" customHeight="1">
      <c r="A789" s="32"/>
      <c r="B789" s="32"/>
      <c r="C789" s="32"/>
      <c r="D789" s="107"/>
    </row>
    <row r="790" spans="1:4" ht="19.5" customHeight="1">
      <c r="A790" s="32"/>
      <c r="B790" s="32"/>
      <c r="C790" s="32"/>
      <c r="D790" s="107"/>
    </row>
    <row r="791" spans="1:4" ht="19.5" customHeight="1">
      <c r="A791" s="32"/>
      <c r="B791" s="32"/>
      <c r="C791" s="32"/>
      <c r="D791" s="107"/>
    </row>
    <row r="792" spans="1:4" ht="19.5" customHeight="1">
      <c r="A792" s="32"/>
      <c r="B792" s="32"/>
      <c r="C792" s="32"/>
      <c r="D792" s="107"/>
    </row>
    <row r="793" spans="1:4" ht="19.5" customHeight="1">
      <c r="A793" s="32"/>
      <c r="B793" s="32"/>
      <c r="C793" s="32"/>
      <c r="D793" s="107"/>
    </row>
    <row r="794" spans="1:4" ht="19.5" customHeight="1">
      <c r="A794" s="32"/>
      <c r="B794" s="32"/>
      <c r="C794" s="32"/>
      <c r="D794" s="107"/>
    </row>
    <row r="795" spans="1:4" ht="19.5" customHeight="1">
      <c r="A795" s="32"/>
      <c r="B795" s="32"/>
      <c r="C795" s="32"/>
      <c r="D795" s="107"/>
    </row>
    <row r="796" spans="1:4" ht="19.5" customHeight="1">
      <c r="A796" s="32"/>
      <c r="B796" s="32"/>
      <c r="C796" s="32"/>
      <c r="D796" s="107"/>
    </row>
    <row r="797" spans="1:4" ht="19.5" customHeight="1">
      <c r="A797" s="32"/>
      <c r="B797" s="32"/>
      <c r="C797" s="32"/>
      <c r="D797" s="107"/>
    </row>
    <row r="798" spans="1:4" ht="19.5" customHeight="1">
      <c r="A798" s="32"/>
      <c r="B798" s="32"/>
      <c r="C798" s="32"/>
      <c r="D798" s="107"/>
    </row>
    <row r="799" spans="1:4" ht="19.5" customHeight="1">
      <c r="A799" s="32"/>
      <c r="B799" s="32"/>
      <c r="C799" s="32"/>
      <c r="D799" s="107"/>
    </row>
    <row r="800" spans="1:4" ht="19.5" customHeight="1">
      <c r="A800" s="32"/>
      <c r="B800" s="32"/>
      <c r="C800" s="32"/>
      <c r="D800" s="107"/>
    </row>
    <row r="801" spans="1:4" ht="19.5" customHeight="1">
      <c r="A801" s="32"/>
      <c r="B801" s="32"/>
      <c r="C801" s="32"/>
      <c r="D801" s="107"/>
    </row>
    <row r="802" spans="1:4" ht="19.5" customHeight="1">
      <c r="A802" s="32"/>
      <c r="B802" s="32"/>
      <c r="C802" s="32"/>
      <c r="D802" s="107"/>
    </row>
    <row r="803" spans="1:4" ht="19.5" customHeight="1">
      <c r="A803" s="32"/>
      <c r="B803" s="32"/>
      <c r="C803" s="32"/>
      <c r="D803" s="107"/>
    </row>
    <row r="804" spans="1:4" ht="19.5" customHeight="1">
      <c r="A804" s="32"/>
      <c r="B804" s="32"/>
      <c r="C804" s="32"/>
      <c r="D804" s="107"/>
    </row>
    <row r="805" spans="1:4" ht="19.5" customHeight="1">
      <c r="A805" s="32"/>
      <c r="B805" s="32"/>
      <c r="C805" s="32"/>
      <c r="D805" s="107"/>
    </row>
    <row r="806" spans="1:4" ht="19.5" customHeight="1">
      <c r="A806" s="32"/>
      <c r="B806" s="32"/>
      <c r="C806" s="32"/>
      <c r="D806" s="107"/>
    </row>
    <row r="807" spans="1:4" ht="19.5" customHeight="1">
      <c r="A807" s="32"/>
      <c r="B807" s="32"/>
      <c r="C807" s="32"/>
      <c r="D807" s="107"/>
    </row>
    <row r="808" spans="1:4" ht="19.5" customHeight="1">
      <c r="A808" s="32"/>
      <c r="B808" s="32"/>
      <c r="C808" s="32"/>
      <c r="D808" s="107"/>
    </row>
    <row r="809" spans="1:4" ht="19.5" customHeight="1">
      <c r="A809" s="32"/>
      <c r="B809" s="32"/>
      <c r="C809" s="32"/>
      <c r="D809" s="107"/>
    </row>
    <row r="810" spans="1:4" ht="19.5" customHeight="1">
      <c r="A810" s="32"/>
      <c r="B810" s="32"/>
      <c r="C810" s="32"/>
      <c r="D810" s="107"/>
    </row>
    <row r="811" spans="1:4" ht="19.5" customHeight="1">
      <c r="A811" s="32"/>
      <c r="B811" s="32"/>
      <c r="C811" s="32"/>
      <c r="D811" s="107"/>
    </row>
    <row r="812" spans="1:4" ht="19.5" customHeight="1">
      <c r="A812" s="32"/>
      <c r="B812" s="32"/>
      <c r="C812" s="32"/>
      <c r="D812" s="107"/>
    </row>
    <row r="813" spans="1:4" ht="19.5" customHeight="1">
      <c r="A813" s="32"/>
      <c r="B813" s="32"/>
      <c r="C813" s="32"/>
      <c r="D813" s="107"/>
    </row>
    <row r="814" spans="1:4" ht="19.5" customHeight="1">
      <c r="A814" s="32"/>
      <c r="B814" s="32"/>
      <c r="C814" s="32"/>
      <c r="D814" s="107"/>
    </row>
    <row r="815" spans="1:4" ht="19.5" customHeight="1">
      <c r="A815" s="32"/>
      <c r="B815" s="32"/>
      <c r="C815" s="32"/>
      <c r="D815" s="107"/>
    </row>
    <row r="816" spans="1:4" ht="19.5" customHeight="1">
      <c r="A816" s="32"/>
      <c r="B816" s="32"/>
      <c r="C816" s="32"/>
      <c r="D816" s="107"/>
    </row>
    <row r="817" spans="1:4" ht="19.5" customHeight="1">
      <c r="A817" s="32"/>
      <c r="B817" s="32"/>
      <c r="C817" s="32"/>
      <c r="D817" s="107"/>
    </row>
    <row r="818" spans="1:4" ht="19.5" customHeight="1">
      <c r="A818" s="32"/>
      <c r="B818" s="32"/>
      <c r="C818" s="32"/>
      <c r="D818" s="107"/>
    </row>
    <row r="819" spans="1:4" ht="19.5" customHeight="1">
      <c r="A819" s="32"/>
      <c r="B819" s="32"/>
      <c r="C819" s="32"/>
      <c r="D819" s="107"/>
    </row>
    <row r="820" spans="1:4" ht="19.5" customHeight="1">
      <c r="A820" s="32"/>
      <c r="B820" s="32"/>
      <c r="C820" s="32"/>
      <c r="D820" s="107"/>
    </row>
    <row r="821" spans="1:4" ht="19.5" customHeight="1">
      <c r="A821" s="32"/>
      <c r="B821" s="32"/>
      <c r="C821" s="32"/>
      <c r="D821" s="107"/>
    </row>
    <row r="822" spans="1:4" ht="19.5" customHeight="1">
      <c r="A822" s="32"/>
      <c r="B822" s="32"/>
      <c r="C822" s="32"/>
      <c r="D822" s="107"/>
    </row>
    <row r="823" spans="1:4" ht="19.5" customHeight="1">
      <c r="A823" s="32"/>
      <c r="B823" s="32"/>
      <c r="C823" s="32"/>
      <c r="D823" s="107"/>
    </row>
    <row r="824" spans="1:4" ht="19.5" customHeight="1">
      <c r="A824" s="32"/>
      <c r="B824" s="32"/>
      <c r="C824" s="32"/>
      <c r="D824" s="107"/>
    </row>
    <row r="825" spans="1:4" ht="19.5" customHeight="1">
      <c r="A825" s="32"/>
      <c r="B825" s="32"/>
      <c r="C825" s="32"/>
      <c r="D825" s="107"/>
    </row>
    <row r="826" spans="1:4" ht="19.5" customHeight="1">
      <c r="A826" s="32"/>
      <c r="B826" s="32"/>
      <c r="C826" s="32"/>
      <c r="D826" s="107"/>
    </row>
    <row r="827" spans="1:4" ht="19.5" customHeight="1">
      <c r="A827" s="32"/>
      <c r="B827" s="32"/>
      <c r="C827" s="32"/>
      <c r="D827" s="107"/>
    </row>
    <row r="828" spans="1:4" ht="19.5" customHeight="1">
      <c r="A828" s="32"/>
      <c r="B828" s="32"/>
      <c r="C828" s="32"/>
      <c r="D828" s="107"/>
    </row>
    <row r="829" spans="1:4" ht="19.5" customHeight="1">
      <c r="A829" s="32"/>
      <c r="B829" s="32"/>
      <c r="C829" s="32"/>
      <c r="D829" s="107"/>
    </row>
    <row r="830" spans="1:4" ht="19.5" customHeight="1">
      <c r="A830" s="32"/>
      <c r="B830" s="32"/>
      <c r="C830" s="32"/>
      <c r="D830" s="107"/>
    </row>
    <row r="831" spans="1:4" ht="19.5" customHeight="1">
      <c r="A831" s="32"/>
      <c r="B831" s="32"/>
      <c r="C831" s="32"/>
      <c r="D831" s="107"/>
    </row>
    <row r="832" spans="1:4" ht="19.5" customHeight="1">
      <c r="A832" s="32"/>
      <c r="B832" s="32"/>
      <c r="C832" s="32"/>
      <c r="D832" s="107"/>
    </row>
    <row r="833" spans="1:4" ht="19.5" customHeight="1">
      <c r="A833" s="32"/>
      <c r="B833" s="32"/>
      <c r="C833" s="32"/>
      <c r="D833" s="107"/>
    </row>
    <row r="834" spans="1:4" ht="19.5" customHeight="1">
      <c r="A834" s="32"/>
      <c r="B834" s="32"/>
      <c r="C834" s="32"/>
      <c r="D834" s="107"/>
    </row>
    <row r="835" spans="1:4" ht="19.5" customHeight="1">
      <c r="A835" s="32"/>
      <c r="B835" s="32"/>
      <c r="C835" s="32"/>
      <c r="D835" s="107"/>
    </row>
    <row r="836" spans="1:4" ht="19.5" customHeight="1">
      <c r="A836" s="32"/>
      <c r="B836" s="32"/>
      <c r="C836" s="32"/>
      <c r="D836" s="107"/>
    </row>
    <row r="837" spans="1:4" ht="19.5" customHeight="1">
      <c r="A837" s="32"/>
      <c r="B837" s="32"/>
      <c r="C837" s="32"/>
      <c r="D837" s="107"/>
    </row>
    <row r="838" spans="1:4" ht="19.5" customHeight="1">
      <c r="A838" s="32"/>
      <c r="B838" s="32"/>
      <c r="C838" s="32"/>
      <c r="D838" s="107"/>
    </row>
    <row r="839" spans="1:4" ht="19.5" customHeight="1">
      <c r="A839" s="32"/>
      <c r="B839" s="32"/>
      <c r="C839" s="32"/>
      <c r="D839" s="107"/>
    </row>
    <row r="840" spans="1:4" ht="19.5" customHeight="1">
      <c r="A840" s="32"/>
      <c r="B840" s="32"/>
      <c r="C840" s="32"/>
      <c r="D840" s="107"/>
    </row>
    <row r="841" spans="1:4" ht="19.5" customHeight="1">
      <c r="A841" s="32"/>
      <c r="B841" s="32"/>
      <c r="C841" s="32"/>
      <c r="D841" s="107"/>
    </row>
    <row r="842" spans="1:4" ht="19.5" customHeight="1">
      <c r="A842" s="32"/>
      <c r="B842" s="32"/>
      <c r="C842" s="32"/>
      <c r="D842" s="107"/>
    </row>
    <row r="843" spans="1:4" ht="19.5" customHeight="1">
      <c r="A843" s="32"/>
      <c r="B843" s="32"/>
      <c r="C843" s="32"/>
      <c r="D843" s="107"/>
    </row>
    <row r="844" spans="1:4" ht="19.5" customHeight="1">
      <c r="A844" s="32"/>
      <c r="B844" s="32"/>
      <c r="C844" s="32"/>
      <c r="D844" s="107"/>
    </row>
    <row r="845" spans="1:4" ht="19.5" customHeight="1">
      <c r="A845" s="32"/>
      <c r="B845" s="32"/>
      <c r="C845" s="32"/>
      <c r="D845" s="107"/>
    </row>
    <row r="846" spans="1:4" ht="19.5" customHeight="1">
      <c r="A846" s="32"/>
      <c r="B846" s="32"/>
      <c r="C846" s="32"/>
      <c r="D846" s="107"/>
    </row>
    <row r="847" spans="1:4" ht="19.5" customHeight="1">
      <c r="A847" s="32"/>
      <c r="B847" s="32"/>
      <c r="C847" s="32"/>
      <c r="D847" s="107"/>
    </row>
    <row r="848" spans="1:4" ht="19.5" customHeight="1">
      <c r="A848" s="32"/>
      <c r="B848" s="32"/>
      <c r="C848" s="32"/>
      <c r="D848" s="107"/>
    </row>
    <row r="849" spans="1:4" ht="19.5" customHeight="1">
      <c r="A849" s="32"/>
      <c r="B849" s="32"/>
      <c r="C849" s="32"/>
      <c r="D849" s="107"/>
    </row>
    <row r="850" spans="1:4" ht="19.5" customHeight="1">
      <c r="A850" s="32"/>
      <c r="B850" s="32"/>
      <c r="C850" s="32"/>
      <c r="D850" s="107"/>
    </row>
    <row r="851" spans="1:4" ht="19.5" customHeight="1">
      <c r="A851" s="32"/>
      <c r="B851" s="32"/>
      <c r="C851" s="32"/>
      <c r="D851" s="107"/>
    </row>
    <row r="852" spans="1:4" ht="19.5" customHeight="1">
      <c r="A852" s="32"/>
      <c r="B852" s="32"/>
      <c r="C852" s="32"/>
      <c r="D852" s="107"/>
    </row>
    <row r="853" spans="1:4" ht="19.5" customHeight="1">
      <c r="A853" s="32"/>
      <c r="B853" s="32"/>
      <c r="C853" s="32"/>
      <c r="D853" s="107"/>
    </row>
    <row r="854" spans="1:4" ht="19.5" customHeight="1">
      <c r="A854" s="32"/>
      <c r="B854" s="32"/>
      <c r="C854" s="32"/>
      <c r="D854" s="107"/>
    </row>
    <row r="855" spans="1:4" ht="19.5" customHeight="1">
      <c r="A855" s="32"/>
      <c r="B855" s="32"/>
      <c r="C855" s="32"/>
      <c r="D855" s="107"/>
    </row>
    <row r="856" spans="1:4" ht="19.5" customHeight="1">
      <c r="A856" s="32"/>
      <c r="B856" s="32"/>
      <c r="C856" s="32"/>
      <c r="D856" s="107"/>
    </row>
    <row r="857" spans="1:4" ht="19.5" customHeight="1">
      <c r="A857" s="32"/>
      <c r="B857" s="32"/>
      <c r="C857" s="32"/>
      <c r="D857" s="107"/>
    </row>
    <row r="858" spans="1:4" ht="19.5" customHeight="1">
      <c r="A858" s="32"/>
      <c r="B858" s="32"/>
      <c r="C858" s="32"/>
      <c r="D858" s="107"/>
    </row>
    <row r="859" spans="1:4" ht="19.5" customHeight="1">
      <c r="A859" s="32"/>
      <c r="B859" s="32"/>
      <c r="C859" s="32"/>
      <c r="D859" s="107"/>
    </row>
    <row r="860" spans="1:4" ht="19.5" customHeight="1">
      <c r="A860" s="32"/>
      <c r="B860" s="32"/>
      <c r="C860" s="32"/>
      <c r="D860" s="107"/>
    </row>
    <row r="861" spans="1:4" ht="19.5" customHeight="1">
      <c r="A861" s="32"/>
      <c r="B861" s="32"/>
      <c r="C861" s="32"/>
      <c r="D861" s="107"/>
    </row>
    <row r="862" spans="1:4" ht="19.5" customHeight="1">
      <c r="A862" s="32"/>
      <c r="B862" s="32"/>
      <c r="C862" s="32"/>
      <c r="D862" s="107"/>
    </row>
    <row r="863" spans="1:4" ht="19.5" customHeight="1">
      <c r="A863" s="32"/>
      <c r="B863" s="32"/>
      <c r="C863" s="32"/>
      <c r="D863" s="107"/>
    </row>
    <row r="864" spans="1:4" ht="19.5" customHeight="1">
      <c r="A864" s="32"/>
      <c r="B864" s="32"/>
      <c r="C864" s="32"/>
      <c r="D864" s="107"/>
    </row>
    <row r="865" spans="1:4" ht="19.5" customHeight="1">
      <c r="A865" s="32"/>
      <c r="B865" s="32"/>
      <c r="C865" s="32"/>
      <c r="D865" s="107"/>
    </row>
    <row r="866" spans="1:4" ht="19.5" customHeight="1">
      <c r="A866" s="32"/>
      <c r="B866" s="32"/>
      <c r="C866" s="32"/>
      <c r="D866" s="107"/>
    </row>
    <row r="867" spans="1:4" ht="19.5" customHeight="1">
      <c r="A867" s="32"/>
      <c r="B867" s="32"/>
      <c r="C867" s="32"/>
      <c r="D867" s="107"/>
    </row>
    <row r="868" spans="1:4" ht="19.5" customHeight="1">
      <c r="A868" s="32"/>
      <c r="B868" s="32"/>
      <c r="C868" s="32"/>
      <c r="D868" s="107"/>
    </row>
    <row r="869" spans="1:4" ht="19.5" customHeight="1">
      <c r="A869" s="32"/>
      <c r="B869" s="32"/>
      <c r="C869" s="32"/>
      <c r="D869" s="107"/>
    </row>
    <row r="870" spans="1:4" ht="19.5" customHeight="1">
      <c r="A870" s="32"/>
      <c r="B870" s="32"/>
      <c r="C870" s="32"/>
      <c r="D870" s="107"/>
    </row>
    <row r="871" spans="1:4" ht="19.5" customHeight="1">
      <c r="A871" s="32"/>
      <c r="B871" s="32"/>
      <c r="C871" s="32"/>
      <c r="D871" s="107"/>
    </row>
    <row r="872" spans="1:4" ht="19.5" customHeight="1">
      <c r="A872" s="32"/>
      <c r="B872" s="32"/>
      <c r="C872" s="32"/>
      <c r="D872" s="107"/>
    </row>
    <row r="873" spans="1:4" ht="19.5" customHeight="1">
      <c r="A873" s="32"/>
      <c r="B873" s="32"/>
      <c r="C873" s="32"/>
      <c r="D873" s="107"/>
    </row>
    <row r="874" spans="1:4" ht="19.5" customHeight="1">
      <c r="A874" s="32"/>
      <c r="B874" s="32"/>
      <c r="C874" s="32"/>
      <c r="D874" s="107"/>
    </row>
    <row r="875" spans="1:4" ht="19.5" customHeight="1">
      <c r="A875" s="32"/>
      <c r="B875" s="32"/>
      <c r="C875" s="32"/>
      <c r="D875" s="107"/>
    </row>
    <row r="876" spans="1:4" ht="19.5" customHeight="1">
      <c r="A876" s="32"/>
      <c r="B876" s="32"/>
      <c r="C876" s="32"/>
      <c r="D876" s="107"/>
    </row>
    <row r="877" spans="1:4" ht="19.5" customHeight="1">
      <c r="A877" s="32"/>
      <c r="B877" s="32"/>
      <c r="C877" s="32"/>
      <c r="D877" s="107"/>
    </row>
    <row r="878" spans="1:4" ht="19.5" customHeight="1">
      <c r="A878" s="32"/>
      <c r="B878" s="32"/>
      <c r="C878" s="32"/>
      <c r="D878" s="107"/>
    </row>
    <row r="879" spans="1:4" ht="19.5" customHeight="1">
      <c r="A879" s="32"/>
      <c r="B879" s="32"/>
      <c r="C879" s="32"/>
      <c r="D879" s="107"/>
    </row>
    <row r="880" spans="1:4" ht="19.5" customHeight="1">
      <c r="A880" s="32"/>
      <c r="B880" s="32"/>
      <c r="C880" s="32"/>
      <c r="D880" s="107"/>
    </row>
    <row r="881" spans="1:4" ht="19.5" customHeight="1">
      <c r="A881" s="32"/>
      <c r="B881" s="32"/>
      <c r="C881" s="32"/>
      <c r="D881" s="107"/>
    </row>
    <row r="882" spans="1:4" ht="19.5" customHeight="1">
      <c r="A882" s="32"/>
      <c r="B882" s="32"/>
      <c r="C882" s="32"/>
      <c r="D882" s="107"/>
    </row>
    <row r="883" spans="1:4" ht="19.5" customHeight="1">
      <c r="A883" s="32"/>
      <c r="B883" s="32"/>
      <c r="C883" s="32"/>
      <c r="D883" s="107"/>
    </row>
    <row r="884" spans="1:4" ht="19.5" customHeight="1">
      <c r="A884" s="32"/>
      <c r="B884" s="32"/>
      <c r="C884" s="32"/>
      <c r="D884" s="107"/>
    </row>
    <row r="885" spans="1:4" ht="19.5" customHeight="1">
      <c r="A885" s="32"/>
      <c r="B885" s="32"/>
      <c r="C885" s="32"/>
      <c r="D885" s="107"/>
    </row>
    <row r="886" spans="1:4" ht="19.5" customHeight="1">
      <c r="A886" s="32"/>
      <c r="B886" s="32"/>
      <c r="C886" s="32"/>
      <c r="D886" s="107"/>
    </row>
    <row r="887" spans="1:4" ht="19.5" customHeight="1">
      <c r="A887" s="32"/>
      <c r="B887" s="32"/>
      <c r="C887" s="32"/>
      <c r="D887" s="107"/>
    </row>
    <row r="888" spans="1:4" ht="19.5" customHeight="1">
      <c r="A888" s="32"/>
      <c r="B888" s="32"/>
      <c r="C888" s="32"/>
      <c r="D888" s="107"/>
    </row>
    <row r="889" spans="1:4" ht="19.5" customHeight="1">
      <c r="A889" s="32"/>
      <c r="B889" s="32"/>
      <c r="C889" s="32"/>
      <c r="D889" s="107"/>
    </row>
    <row r="890" spans="1:4" ht="19.5" customHeight="1">
      <c r="A890" s="32"/>
      <c r="B890" s="32"/>
      <c r="C890" s="32"/>
      <c r="D890" s="107"/>
    </row>
    <row r="891" spans="1:4" ht="19.5" customHeight="1">
      <c r="A891" s="32"/>
      <c r="B891" s="32"/>
      <c r="C891" s="32"/>
      <c r="D891" s="107"/>
    </row>
    <row r="892" spans="1:4" ht="19.5" customHeight="1">
      <c r="A892" s="32"/>
      <c r="B892" s="32"/>
      <c r="C892" s="32"/>
      <c r="D892" s="107"/>
    </row>
    <row r="893" spans="1:4" ht="19.5" customHeight="1">
      <c r="A893" s="32"/>
      <c r="B893" s="32"/>
      <c r="C893" s="32"/>
      <c r="D893" s="107"/>
    </row>
    <row r="894" spans="1:4" ht="19.5" customHeight="1">
      <c r="A894" s="32"/>
      <c r="B894" s="32"/>
      <c r="C894" s="32"/>
      <c r="D894" s="107"/>
    </row>
    <row r="895" spans="1:4" ht="19.5" customHeight="1">
      <c r="A895" s="32"/>
      <c r="B895" s="32"/>
      <c r="C895" s="32"/>
      <c r="D895" s="107"/>
    </row>
    <row r="896" spans="1:4" ht="19.5" customHeight="1">
      <c r="A896" s="32"/>
      <c r="B896" s="32"/>
      <c r="C896" s="32"/>
      <c r="D896" s="107"/>
    </row>
    <row r="897" spans="1:4" ht="19.5" customHeight="1">
      <c r="A897" s="32"/>
      <c r="B897" s="32"/>
      <c r="C897" s="32"/>
      <c r="D897" s="107"/>
    </row>
    <row r="898" spans="1:4" ht="19.5" customHeight="1">
      <c r="A898" s="32"/>
      <c r="B898" s="32"/>
      <c r="C898" s="32"/>
      <c r="D898" s="107"/>
    </row>
    <row r="899" spans="1:4" ht="19.5" customHeight="1">
      <c r="A899" s="32"/>
      <c r="B899" s="32"/>
      <c r="C899" s="32"/>
      <c r="D899" s="107"/>
    </row>
    <row r="900" spans="1:4" ht="19.5" customHeight="1">
      <c r="A900" s="32"/>
      <c r="B900" s="32"/>
      <c r="C900" s="32"/>
      <c r="D900" s="107"/>
    </row>
    <row r="901" spans="1:4" ht="19.5" customHeight="1">
      <c r="A901" s="32"/>
      <c r="B901" s="32"/>
      <c r="C901" s="32"/>
      <c r="D901" s="107"/>
    </row>
    <row r="902" spans="1:4" ht="19.5" customHeight="1">
      <c r="A902" s="32"/>
      <c r="B902" s="32"/>
      <c r="C902" s="32"/>
      <c r="D902" s="107"/>
    </row>
    <row r="903" spans="1:4" ht="19.5" customHeight="1">
      <c r="A903" s="32"/>
      <c r="B903" s="32"/>
      <c r="C903" s="32"/>
      <c r="D903" s="107"/>
    </row>
    <row r="904" spans="1:4" ht="19.5" customHeight="1">
      <c r="A904" s="32"/>
      <c r="B904" s="32"/>
      <c r="C904" s="32"/>
      <c r="D904" s="107"/>
    </row>
    <row r="905" spans="1:4" ht="19.5" customHeight="1">
      <c r="A905" s="32"/>
      <c r="B905" s="32"/>
      <c r="C905" s="32"/>
      <c r="D905" s="107"/>
    </row>
    <row r="906" spans="1:4" ht="19.5" customHeight="1">
      <c r="A906" s="32"/>
      <c r="B906" s="32"/>
      <c r="C906" s="32"/>
      <c r="D906" s="107"/>
    </row>
    <row r="907" spans="1:4" ht="19.5" customHeight="1">
      <c r="A907" s="32"/>
      <c r="B907" s="32"/>
      <c r="C907" s="32"/>
      <c r="D907" s="107"/>
    </row>
    <row r="908" spans="1:4" ht="19.5" customHeight="1">
      <c r="A908" s="32"/>
      <c r="B908" s="32"/>
      <c r="C908" s="32"/>
      <c r="D908" s="107"/>
    </row>
    <row r="909" spans="1:4" ht="19.5" customHeight="1">
      <c r="A909" s="32"/>
      <c r="B909" s="32"/>
      <c r="C909" s="32"/>
      <c r="D909" s="107"/>
    </row>
    <row r="910" spans="1:4" ht="19.5" customHeight="1">
      <c r="A910" s="32"/>
      <c r="B910" s="32"/>
      <c r="C910" s="32"/>
      <c r="D910" s="107"/>
    </row>
    <row r="911" spans="1:4" ht="19.5" customHeight="1">
      <c r="A911" s="32"/>
      <c r="B911" s="32"/>
      <c r="C911" s="32"/>
      <c r="D911" s="107"/>
    </row>
    <row r="912" spans="1:4" ht="19.5" customHeight="1">
      <c r="A912" s="32"/>
      <c r="B912" s="32"/>
      <c r="C912" s="32"/>
      <c r="D912" s="107"/>
    </row>
    <row r="913" spans="1:4" ht="19.5" customHeight="1">
      <c r="A913" s="32"/>
      <c r="B913" s="32"/>
      <c r="C913" s="32"/>
      <c r="D913" s="107"/>
    </row>
    <row r="914" spans="1:4" ht="19.5" customHeight="1">
      <c r="A914" s="32"/>
      <c r="B914" s="32"/>
      <c r="C914" s="32"/>
      <c r="D914" s="107"/>
    </row>
    <row r="915" spans="1:4" ht="19.5" customHeight="1">
      <c r="A915" s="32"/>
      <c r="B915" s="32"/>
      <c r="C915" s="32"/>
      <c r="D915" s="107"/>
    </row>
    <row r="916" spans="1:4" ht="19.5" customHeight="1">
      <c r="A916" s="32"/>
      <c r="B916" s="32"/>
      <c r="C916" s="32"/>
      <c r="D916" s="107"/>
    </row>
    <row r="917" spans="1:4" ht="19.5" customHeight="1">
      <c r="A917" s="32"/>
      <c r="B917" s="32"/>
      <c r="C917" s="32"/>
      <c r="D917" s="107"/>
    </row>
    <row r="918" spans="1:4" ht="19.5" customHeight="1">
      <c r="A918" s="32"/>
      <c r="B918" s="32"/>
      <c r="C918" s="32"/>
      <c r="D918" s="107"/>
    </row>
    <row r="919" spans="1:4" ht="19.5" customHeight="1">
      <c r="A919" s="32"/>
      <c r="B919" s="32"/>
      <c r="C919" s="32"/>
      <c r="D919" s="107"/>
    </row>
    <row r="920" spans="1:4" ht="19.5" customHeight="1">
      <c r="A920" s="32"/>
      <c r="B920" s="32"/>
      <c r="C920" s="32"/>
      <c r="D920" s="107"/>
    </row>
    <row r="921" spans="1:4" ht="19.5" customHeight="1">
      <c r="A921" s="32"/>
      <c r="B921" s="32"/>
      <c r="C921" s="32"/>
      <c r="D921" s="107"/>
    </row>
    <row r="922" spans="1:4" ht="19.5" customHeight="1">
      <c r="A922" s="32"/>
      <c r="B922" s="32"/>
      <c r="C922" s="32"/>
      <c r="D922" s="107"/>
    </row>
    <row r="923" spans="1:4" ht="19.5" customHeight="1">
      <c r="A923" s="32"/>
      <c r="B923" s="32"/>
      <c r="C923" s="32"/>
      <c r="D923" s="107"/>
    </row>
    <row r="924" spans="1:4" ht="19.5" customHeight="1">
      <c r="A924" s="32"/>
      <c r="B924" s="32"/>
      <c r="C924" s="32"/>
      <c r="D924" s="107"/>
    </row>
    <row r="925" spans="1:4" ht="19.5" customHeight="1">
      <c r="A925" s="32"/>
      <c r="B925" s="32"/>
      <c r="C925" s="32"/>
      <c r="D925" s="107"/>
    </row>
    <row r="926" spans="1:4" ht="19.5" customHeight="1">
      <c r="A926" s="32"/>
      <c r="B926" s="32"/>
      <c r="C926" s="32"/>
      <c r="D926" s="107"/>
    </row>
    <row r="927" spans="1:4" ht="19.5" customHeight="1">
      <c r="A927" s="32"/>
      <c r="B927" s="32"/>
      <c r="C927" s="32"/>
      <c r="D927" s="107"/>
    </row>
    <row r="928" spans="1:4" ht="19.5" customHeight="1">
      <c r="A928" s="32"/>
      <c r="B928" s="32"/>
      <c r="C928" s="32"/>
      <c r="D928" s="107"/>
    </row>
    <row r="929" spans="1:4" ht="19.5" customHeight="1">
      <c r="A929" s="32"/>
      <c r="B929" s="32"/>
      <c r="C929" s="32"/>
      <c r="D929" s="107"/>
    </row>
    <row r="930" spans="1:4" ht="19.5" customHeight="1">
      <c r="A930" s="32"/>
      <c r="B930" s="32"/>
      <c r="C930" s="32"/>
      <c r="D930" s="107"/>
    </row>
    <row r="931" spans="1:4" ht="19.5" customHeight="1">
      <c r="A931" s="32"/>
      <c r="B931" s="32"/>
      <c r="C931" s="32"/>
      <c r="D931" s="107"/>
    </row>
    <row r="932" spans="1:4" ht="19.5" customHeight="1">
      <c r="A932" s="32"/>
      <c r="B932" s="32"/>
      <c r="C932" s="32"/>
      <c r="D932" s="107"/>
    </row>
    <row r="933" spans="1:4" ht="19.5" customHeight="1">
      <c r="A933" s="32"/>
      <c r="B933" s="32"/>
      <c r="C933" s="32"/>
      <c r="D933" s="107"/>
    </row>
    <row r="934" spans="1:4" ht="19.5" customHeight="1">
      <c r="A934" s="32"/>
      <c r="B934" s="32"/>
      <c r="C934" s="32"/>
      <c r="D934" s="107"/>
    </row>
    <row r="935" spans="1:4" ht="19.5" customHeight="1">
      <c r="A935" s="32"/>
      <c r="B935" s="32"/>
      <c r="C935" s="32"/>
      <c r="D935" s="107"/>
    </row>
    <row r="936" spans="1:4" ht="19.5" customHeight="1">
      <c r="A936" s="32"/>
      <c r="B936" s="32"/>
      <c r="C936" s="32"/>
      <c r="D936" s="107"/>
    </row>
    <row r="937" spans="1:4" ht="19.5" customHeight="1">
      <c r="A937" s="32"/>
      <c r="B937" s="32"/>
      <c r="C937" s="32"/>
      <c r="D937" s="107"/>
    </row>
    <row r="938" spans="1:4" ht="19.5" customHeight="1">
      <c r="A938" s="32"/>
      <c r="B938" s="32"/>
      <c r="C938" s="32"/>
      <c r="D938" s="107"/>
    </row>
    <row r="939" spans="1:4" ht="19.5" customHeight="1">
      <c r="A939" s="32"/>
      <c r="B939" s="32"/>
      <c r="C939" s="32"/>
      <c r="D939" s="107"/>
    </row>
    <row r="940" spans="1:4" ht="19.5" customHeight="1">
      <c r="A940" s="32"/>
      <c r="B940" s="32"/>
      <c r="C940" s="32"/>
      <c r="D940" s="107"/>
    </row>
    <row r="941" spans="1:4" ht="19.5" customHeight="1">
      <c r="A941" s="32"/>
      <c r="B941" s="32"/>
      <c r="C941" s="32"/>
      <c r="D941" s="107"/>
    </row>
    <row r="942" spans="1:4" ht="19.5" customHeight="1">
      <c r="A942" s="32"/>
      <c r="B942" s="32"/>
      <c r="C942" s="32"/>
      <c r="D942" s="107"/>
    </row>
    <row r="943" spans="1:4" ht="19.5" customHeight="1">
      <c r="A943" s="32"/>
      <c r="B943" s="32"/>
      <c r="C943" s="32"/>
      <c r="D943" s="107"/>
    </row>
    <row r="944" spans="1:4" ht="19.5" customHeight="1">
      <c r="A944" s="32"/>
      <c r="B944" s="32"/>
      <c r="C944" s="32"/>
      <c r="D944" s="107"/>
    </row>
    <row r="945" spans="1:4" ht="19.5" customHeight="1">
      <c r="A945" s="32"/>
      <c r="B945" s="32"/>
      <c r="C945" s="32"/>
      <c r="D945" s="107"/>
    </row>
    <row r="946" spans="1:4" ht="19.5" customHeight="1">
      <c r="A946" s="32"/>
      <c r="B946" s="32"/>
      <c r="C946" s="32"/>
      <c r="D946" s="107"/>
    </row>
    <row r="947" spans="1:4" ht="19.5" customHeight="1">
      <c r="A947" s="32"/>
      <c r="B947" s="32"/>
      <c r="C947" s="32"/>
      <c r="D947" s="107"/>
    </row>
    <row r="948" spans="1:4" ht="19.5" customHeight="1">
      <c r="A948" s="32"/>
      <c r="B948" s="32"/>
      <c r="C948" s="32"/>
      <c r="D948" s="107"/>
    </row>
    <row r="949" spans="1:4" ht="19.5" customHeight="1">
      <c r="A949" s="32"/>
      <c r="B949" s="32"/>
      <c r="C949" s="32"/>
      <c r="D949" s="107"/>
    </row>
    <row r="950" spans="1:4" ht="19.5" customHeight="1">
      <c r="A950" s="32"/>
      <c r="B950" s="32"/>
      <c r="C950" s="32"/>
      <c r="D950" s="107"/>
    </row>
    <row r="951" spans="1:4" ht="19.5" customHeight="1">
      <c r="A951" s="32"/>
      <c r="B951" s="32"/>
      <c r="C951" s="32"/>
      <c r="D951" s="107"/>
    </row>
    <row r="952" spans="1:4" ht="19.5" customHeight="1">
      <c r="A952" s="32"/>
      <c r="B952" s="32"/>
      <c r="C952" s="32"/>
      <c r="D952" s="107"/>
    </row>
    <row r="953" spans="1:4" ht="19.5" customHeight="1">
      <c r="A953" s="32"/>
      <c r="B953" s="32"/>
      <c r="C953" s="32"/>
      <c r="D953" s="107"/>
    </row>
    <row r="954" spans="1:4" ht="19.5" customHeight="1">
      <c r="A954" s="32"/>
      <c r="B954" s="32"/>
      <c r="C954" s="32"/>
      <c r="D954" s="107"/>
    </row>
    <row r="955" spans="1:4" ht="19.5" customHeight="1">
      <c r="A955" s="32"/>
      <c r="B955" s="32"/>
      <c r="C955" s="32"/>
      <c r="D955" s="107"/>
    </row>
    <row r="956" spans="1:4" ht="19.5" customHeight="1">
      <c r="A956" s="32"/>
      <c r="B956" s="32"/>
      <c r="C956" s="32"/>
      <c r="D956" s="107"/>
    </row>
    <row r="957" spans="1:4" ht="19.5" customHeight="1">
      <c r="A957" s="32"/>
      <c r="B957" s="32"/>
      <c r="C957" s="32"/>
      <c r="D957" s="107"/>
    </row>
    <row r="958" spans="1:4" ht="19.5" customHeight="1">
      <c r="A958" s="32"/>
      <c r="B958" s="32"/>
      <c r="C958" s="32"/>
      <c r="D958" s="107"/>
    </row>
    <row r="959" spans="1:4" ht="19.5" customHeight="1">
      <c r="A959" s="32"/>
      <c r="B959" s="32"/>
      <c r="C959" s="32"/>
      <c r="D959" s="107"/>
    </row>
    <row r="960" spans="1:4" ht="19.5" customHeight="1">
      <c r="A960" s="32"/>
      <c r="B960" s="32"/>
      <c r="C960" s="32"/>
      <c r="D960" s="107"/>
    </row>
    <row r="961" spans="1:4" ht="19.5" customHeight="1">
      <c r="A961" s="32"/>
      <c r="B961" s="32"/>
      <c r="C961" s="32"/>
      <c r="D961" s="107"/>
    </row>
    <row r="962" spans="1:4" ht="19.5" customHeight="1">
      <c r="A962" s="32"/>
      <c r="B962" s="32"/>
      <c r="C962" s="32"/>
      <c r="D962" s="107"/>
    </row>
    <row r="963" spans="1:4" ht="19.5" customHeight="1">
      <c r="A963" s="32"/>
      <c r="B963" s="32"/>
      <c r="C963" s="32"/>
      <c r="D963" s="107"/>
    </row>
    <row r="964" spans="1:4" ht="19.5" customHeight="1">
      <c r="A964" s="32"/>
      <c r="B964" s="32"/>
      <c r="C964" s="32"/>
      <c r="D964" s="107"/>
    </row>
    <row r="965" spans="1:4" ht="19.5" customHeight="1">
      <c r="A965" s="32"/>
      <c r="B965" s="32"/>
      <c r="C965" s="32"/>
      <c r="D965" s="107"/>
    </row>
    <row r="966" spans="1:4" ht="19.5" customHeight="1">
      <c r="A966" s="32"/>
      <c r="B966" s="32"/>
      <c r="C966" s="32"/>
      <c r="D966" s="107"/>
    </row>
    <row r="967" spans="1:4" ht="19.5" customHeight="1">
      <c r="A967" s="32"/>
      <c r="B967" s="32"/>
      <c r="C967" s="32"/>
      <c r="D967" s="107"/>
    </row>
    <row r="968" spans="1:4" ht="19.5" customHeight="1">
      <c r="A968" s="32"/>
      <c r="B968" s="32"/>
      <c r="C968" s="32"/>
      <c r="D968" s="107"/>
    </row>
    <row r="969" spans="1:4" ht="19.5" customHeight="1">
      <c r="A969" s="32"/>
      <c r="B969" s="32"/>
      <c r="C969" s="32"/>
      <c r="D969" s="107"/>
    </row>
    <row r="970" spans="1:4" ht="19.5" customHeight="1">
      <c r="A970" s="32"/>
      <c r="B970" s="32"/>
      <c r="C970" s="32"/>
      <c r="D970" s="107"/>
    </row>
    <row r="971" spans="1:4" ht="19.5" customHeight="1">
      <c r="A971" s="32"/>
      <c r="B971" s="32"/>
      <c r="C971" s="32"/>
      <c r="D971" s="107"/>
    </row>
    <row r="972" spans="1:4" ht="19.5" customHeight="1">
      <c r="A972" s="32"/>
      <c r="B972" s="32"/>
      <c r="C972" s="32"/>
      <c r="D972" s="107"/>
    </row>
    <row r="973" spans="1:4" ht="19.5" customHeight="1">
      <c r="A973" s="32"/>
      <c r="B973" s="32"/>
      <c r="C973" s="32"/>
      <c r="D973" s="107"/>
    </row>
    <row r="974" spans="1:4" ht="19.5" customHeight="1">
      <c r="A974" s="32"/>
      <c r="B974" s="32"/>
      <c r="C974" s="32"/>
      <c r="D974" s="107"/>
    </row>
    <row r="975" spans="1:4" ht="19.5" customHeight="1">
      <c r="A975" s="32"/>
      <c r="B975" s="32"/>
      <c r="C975" s="32"/>
      <c r="D975" s="107"/>
    </row>
    <row r="976" spans="1:4" ht="19.5" customHeight="1">
      <c r="A976" s="32"/>
      <c r="B976" s="32"/>
      <c r="C976" s="32"/>
      <c r="D976" s="107"/>
    </row>
    <row r="977" spans="1:4" ht="19.5" customHeight="1">
      <c r="A977" s="32"/>
      <c r="B977" s="32"/>
      <c r="C977" s="32"/>
      <c r="D977" s="107"/>
    </row>
    <row r="978" spans="1:4" ht="19.5" customHeight="1">
      <c r="A978" s="32"/>
      <c r="B978" s="32"/>
      <c r="C978" s="32"/>
      <c r="D978" s="107"/>
    </row>
    <row r="979" spans="1:4" ht="19.5" customHeight="1">
      <c r="A979" s="32"/>
      <c r="B979" s="32"/>
      <c r="C979" s="32"/>
      <c r="D979" s="107"/>
    </row>
    <row r="980" spans="1:4" ht="19.5" customHeight="1">
      <c r="A980" s="32"/>
      <c r="B980" s="32"/>
      <c r="C980" s="32"/>
      <c r="D980" s="107"/>
    </row>
    <row r="981" spans="1:4" ht="19.5" customHeight="1">
      <c r="A981" s="32"/>
      <c r="B981" s="32"/>
      <c r="C981" s="32"/>
      <c r="D981" s="107"/>
    </row>
    <row r="982" spans="1:4" ht="19.5" customHeight="1">
      <c r="A982" s="32"/>
      <c r="B982" s="32"/>
      <c r="C982" s="32"/>
      <c r="D982" s="107"/>
    </row>
    <row r="983" spans="1:4" ht="19.5" customHeight="1">
      <c r="A983" s="32"/>
      <c r="B983" s="32"/>
      <c r="C983" s="32"/>
      <c r="D983" s="107"/>
    </row>
    <row r="984" spans="1:4" ht="19.5" customHeight="1">
      <c r="A984" s="32"/>
      <c r="B984" s="32"/>
      <c r="C984" s="32"/>
      <c r="D984" s="107"/>
    </row>
    <row r="985" spans="1:4" ht="19.5" customHeight="1">
      <c r="A985" s="32"/>
      <c r="B985" s="32"/>
      <c r="C985" s="32"/>
      <c r="D985" s="107"/>
    </row>
    <row r="986" spans="1:4" ht="19.5" customHeight="1">
      <c r="A986" s="32"/>
      <c r="B986" s="32"/>
      <c r="C986" s="32"/>
      <c r="D986" s="107"/>
    </row>
    <row r="987" spans="1:4" ht="19.5" customHeight="1">
      <c r="A987" s="32"/>
      <c r="B987" s="32"/>
      <c r="C987" s="32"/>
      <c r="D987" s="107"/>
    </row>
    <row r="988" spans="1:4" ht="19.5" customHeight="1">
      <c r="A988" s="32"/>
      <c r="B988" s="32"/>
      <c r="C988" s="32"/>
      <c r="D988" s="107"/>
    </row>
    <row r="989" spans="1:4" ht="19.5" customHeight="1">
      <c r="A989" s="32"/>
      <c r="B989" s="32"/>
      <c r="C989" s="32"/>
      <c r="D989" s="107"/>
    </row>
    <row r="990" spans="1:4" ht="19.5" customHeight="1">
      <c r="A990" s="32"/>
      <c r="B990" s="32"/>
      <c r="C990" s="32"/>
      <c r="D990" s="107"/>
    </row>
    <row r="991" spans="1:4" ht="19.5" customHeight="1">
      <c r="A991" s="32"/>
      <c r="B991" s="32"/>
      <c r="C991" s="32"/>
      <c r="D991" s="107"/>
    </row>
    <row r="992" spans="1:4" ht="19.5" customHeight="1">
      <c r="A992" s="32"/>
      <c r="B992" s="32"/>
      <c r="C992" s="32"/>
      <c r="D992" s="107"/>
    </row>
    <row r="993" spans="1:4" ht="19.5" customHeight="1">
      <c r="A993" s="32"/>
      <c r="B993" s="32"/>
      <c r="C993" s="32"/>
      <c r="D993" s="107"/>
    </row>
    <row r="994" spans="1:4" ht="19.5" customHeight="1">
      <c r="A994" s="32"/>
      <c r="B994" s="32"/>
      <c r="C994" s="32"/>
      <c r="D994" s="107"/>
    </row>
    <row r="995" spans="1:4" ht="19.5" customHeight="1">
      <c r="A995" s="32"/>
      <c r="B995" s="32"/>
      <c r="C995" s="32"/>
      <c r="D995" s="107"/>
    </row>
    <row r="996" spans="1:4" ht="19.5" customHeight="1">
      <c r="A996" s="32"/>
      <c r="B996" s="32"/>
      <c r="C996" s="32"/>
      <c r="D996" s="107"/>
    </row>
    <row r="997" spans="1:4" ht="19.5" customHeight="1">
      <c r="A997" s="32"/>
      <c r="B997" s="32"/>
      <c r="C997" s="32"/>
      <c r="D997" s="107"/>
    </row>
    <row r="998" spans="1:4" ht="19.5" customHeight="1">
      <c r="A998" s="32"/>
      <c r="B998" s="32"/>
      <c r="C998" s="32"/>
      <c r="D998" s="107"/>
    </row>
    <row r="999" spans="1:4" ht="19.5" customHeight="1">
      <c r="A999" s="32"/>
      <c r="B999" s="32"/>
      <c r="C999" s="32"/>
      <c r="D999" s="107"/>
    </row>
    <row r="1000" spans="1:4" ht="19.5" customHeight="1">
      <c r="A1000" s="32"/>
      <c r="B1000" s="32"/>
      <c r="C1000" s="32"/>
      <c r="D1000" s="107"/>
    </row>
    <row r="1001" spans="1:4" ht="19.5" customHeight="1">
      <c r="A1001" s="32"/>
      <c r="B1001" s="32"/>
      <c r="C1001" s="32"/>
      <c r="D1001" s="107"/>
    </row>
    <row r="1002" spans="1:4" ht="19.5" customHeight="1">
      <c r="C1002" s="32"/>
    </row>
    <row r="1003" spans="1:4" ht="19.5" customHeight="1">
      <c r="C1003" s="32"/>
    </row>
    <row r="1004" spans="1:4" ht="19.5" customHeight="1">
      <c r="C1004" s="32"/>
    </row>
    <row r="1005" spans="1:4" ht="19.5" customHeight="1">
      <c r="C1005" s="32"/>
    </row>
  </sheetData>
  <mergeCells count="17">
    <mergeCell ref="A1:A4"/>
    <mergeCell ref="B1:B4"/>
    <mergeCell ref="C1:C4"/>
    <mergeCell ref="D2:D3"/>
    <mergeCell ref="B5:B6"/>
    <mergeCell ref="B60:B62"/>
    <mergeCell ref="B7:B9"/>
    <mergeCell ref="B10:B12"/>
    <mergeCell ref="B16:B18"/>
    <mergeCell ref="B20:B21"/>
    <mergeCell ref="B23:B26"/>
    <mergeCell ref="B27:B28"/>
    <mergeCell ref="B29:B31"/>
    <mergeCell ref="B32:B33"/>
    <mergeCell ref="B35:B37"/>
    <mergeCell ref="B40:B41"/>
    <mergeCell ref="B50:B52"/>
  </mergeCells>
  <conditionalFormatting sqref="D5:D68">
    <cfRule type="expression" dxfId="4" priority="1">
      <formula>$D$5:$D$67&lt;&gt;#REF!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PHÍ RÚT TIỀN</vt:lpstr>
      <vt:lpstr>SHOPEE_PIVOT</vt:lpstr>
      <vt:lpstr>MOMO </vt:lpstr>
      <vt:lpstr>ZALO-PAY</vt:lpstr>
      <vt:lpstr>ZALO_PIVOT</vt:lpstr>
      <vt:lpstr>VN-PAY</vt:lpstr>
      <vt:lpstr>VNPAY_PIVOT</vt:lpstr>
      <vt:lpstr>GRAB</vt:lpstr>
      <vt:lpstr>GRAB_PIVOT</vt:lpstr>
      <vt:lpstr>BE</vt:lpstr>
      <vt:lpstr>BE_DUONG</vt:lpstr>
      <vt:lpstr>BE_CA</vt:lpstr>
      <vt:lpstr>VILL</vt:lpstr>
      <vt:lpstr>RYO</vt:lpstr>
      <vt:lpstr>XANHSM</vt:lpstr>
      <vt:lpstr>XANH_PIVOT</vt:lpstr>
      <vt:lpstr>MACUAHANG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</dc:creator>
  <cp:lastModifiedBy>Khánh Trương</cp:lastModifiedBy>
  <dcterms:created xsi:type="dcterms:W3CDTF">2025-09-16T04:23:37Z</dcterms:created>
  <dcterms:modified xsi:type="dcterms:W3CDTF">2025-10-23T14:31:28Z</dcterms:modified>
</cp:coreProperties>
</file>